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5150\5_Jugendarbeit\23_Vordrucke\Personalausgaben\3.1 Personalkosten\PK-Antrag (Stand 28.07.15)\"/>
    </mc:Choice>
  </mc:AlternateContent>
  <bookViews>
    <workbookView xWindow="840" yWindow="270" windowWidth="13785" windowHeight="7875" tabRatio="825" activeTab="1"/>
  </bookViews>
  <sheets>
    <sheet name="Muster" sheetId="53" r:id="rId1"/>
    <sheet name="Auto-Berechnung" sheetId="56" r:id="rId2"/>
    <sheet name="manuell" sheetId="57" r:id="rId3"/>
  </sheets>
  <definedNames>
    <definedName name="_xlnm.Print_Area" localSheetId="1">'Auto-Berechnung'!$A$1:$N$37</definedName>
    <definedName name="_xlnm.Print_Area" localSheetId="2">manuell!$A$1:$N$38</definedName>
    <definedName name="_xlnm.Print_Area" localSheetId="0">Muster!$A$1:$N$38</definedName>
  </definedNames>
  <calcPr calcId="162913"/>
</workbook>
</file>

<file path=xl/calcChain.xml><?xml version="1.0" encoding="utf-8"?>
<calcChain xmlns="http://schemas.openxmlformats.org/spreadsheetml/2006/main">
  <c r="G20" i="56" l="1"/>
  <c r="G21" i="56"/>
  <c r="G22" i="56"/>
  <c r="G23" i="56"/>
  <c r="G24" i="56"/>
  <c r="G25" i="56"/>
  <c r="G26" i="56"/>
  <c r="G27" i="56"/>
  <c r="G28" i="56"/>
  <c r="G29" i="56"/>
  <c r="G30" i="56"/>
  <c r="G19" i="56"/>
  <c r="J20" i="56"/>
  <c r="J21" i="56"/>
  <c r="J22" i="56"/>
  <c r="J23" i="56"/>
  <c r="J24" i="56"/>
  <c r="J25" i="56"/>
  <c r="J26" i="56"/>
  <c r="J27" i="56"/>
  <c r="J28" i="56"/>
  <c r="J29" i="56"/>
  <c r="J30" i="56"/>
  <c r="J19" i="56"/>
  <c r="G31" i="56" l="1"/>
  <c r="I29" i="56"/>
  <c r="I20" i="56"/>
  <c r="I21" i="56"/>
  <c r="I22" i="56"/>
  <c r="I23" i="56"/>
  <c r="I24" i="56"/>
  <c r="I25" i="56"/>
  <c r="I26" i="56"/>
  <c r="I27" i="56"/>
  <c r="I28" i="56"/>
  <c r="I30" i="56"/>
  <c r="I19" i="56"/>
  <c r="H19" i="56"/>
  <c r="H29" i="56"/>
  <c r="K19" i="56" l="1"/>
  <c r="L23" i="56" l="1"/>
  <c r="G19" i="53" l="1"/>
  <c r="F37" i="56"/>
  <c r="F31" i="56"/>
  <c r="E31" i="56"/>
  <c r="D31" i="56"/>
  <c r="C31" i="56"/>
  <c r="B31" i="56"/>
  <c r="L30" i="56"/>
  <c r="K30" i="56"/>
  <c r="H30" i="56"/>
  <c r="L29" i="56"/>
  <c r="K29" i="56"/>
  <c r="L28" i="56"/>
  <c r="K28" i="56"/>
  <c r="H28" i="56"/>
  <c r="L27" i="56"/>
  <c r="K27" i="56"/>
  <c r="H27" i="56"/>
  <c r="L26" i="56"/>
  <c r="K26" i="56"/>
  <c r="H26" i="56"/>
  <c r="L25" i="56"/>
  <c r="K25" i="56"/>
  <c r="H25" i="56"/>
  <c r="L24" i="56"/>
  <c r="K24" i="56"/>
  <c r="H24" i="56"/>
  <c r="K23" i="56"/>
  <c r="H23" i="56"/>
  <c r="L22" i="56"/>
  <c r="K22" i="56"/>
  <c r="H22" i="56"/>
  <c r="L21" i="56"/>
  <c r="K21" i="56"/>
  <c r="H21" i="56"/>
  <c r="L20" i="56"/>
  <c r="K20" i="56"/>
  <c r="H20" i="56"/>
  <c r="L19" i="56"/>
  <c r="M19" i="56" s="1"/>
  <c r="K37" i="56" l="1"/>
  <c r="H37" i="56" s="1"/>
  <c r="M20" i="56"/>
  <c r="M22" i="56"/>
  <c r="M25" i="56"/>
  <c r="M27" i="56"/>
  <c r="M29" i="56"/>
  <c r="M30" i="56"/>
  <c r="M21" i="56"/>
  <c r="M23" i="56"/>
  <c r="M24" i="56"/>
  <c r="M26" i="56"/>
  <c r="M28" i="56"/>
  <c r="I31" i="56"/>
  <c r="L31" i="56"/>
  <c r="K31" i="56"/>
  <c r="J31" i="56"/>
  <c r="H31" i="56"/>
  <c r="G20" i="53"/>
  <c r="G31" i="53" s="1"/>
  <c r="G21" i="53"/>
  <c r="G22" i="53"/>
  <c r="G23" i="53"/>
  <c r="G24" i="53"/>
  <c r="G25" i="53"/>
  <c r="G26" i="53"/>
  <c r="G27" i="53"/>
  <c r="G28" i="53"/>
  <c r="G29" i="53"/>
  <c r="G30" i="53"/>
  <c r="F37" i="53"/>
  <c r="K37" i="53" s="1"/>
  <c r="H37" i="53" s="1"/>
  <c r="H20" i="53"/>
  <c r="I20" i="53"/>
  <c r="J20" i="53"/>
  <c r="K20" i="53"/>
  <c r="L20" i="53"/>
  <c r="H21" i="53"/>
  <c r="I21" i="53"/>
  <c r="J21" i="53"/>
  <c r="K21" i="53"/>
  <c r="L21" i="53"/>
  <c r="H22" i="53"/>
  <c r="I22" i="53"/>
  <c r="J22" i="53"/>
  <c r="K22" i="53"/>
  <c r="L22" i="53"/>
  <c r="H23" i="53"/>
  <c r="I23" i="53"/>
  <c r="J23" i="53"/>
  <c r="K23" i="53"/>
  <c r="L23" i="53"/>
  <c r="H24" i="53"/>
  <c r="I24" i="53"/>
  <c r="J24" i="53"/>
  <c r="K24" i="53"/>
  <c r="L24" i="53"/>
  <c r="H25" i="53"/>
  <c r="I25" i="53"/>
  <c r="J25" i="53"/>
  <c r="K25" i="53"/>
  <c r="L25" i="53"/>
  <c r="H26" i="53"/>
  <c r="I26" i="53"/>
  <c r="J26" i="53"/>
  <c r="K26" i="53"/>
  <c r="L26" i="53"/>
  <c r="H27" i="53"/>
  <c r="I27" i="53"/>
  <c r="J27" i="53"/>
  <c r="K27" i="53"/>
  <c r="L27" i="53"/>
  <c r="H28" i="53"/>
  <c r="I28" i="53"/>
  <c r="J28" i="53"/>
  <c r="K28" i="53"/>
  <c r="L28" i="53"/>
  <c r="H29" i="53"/>
  <c r="I29" i="53"/>
  <c r="J29" i="53"/>
  <c r="K29" i="53"/>
  <c r="L29" i="53"/>
  <c r="H30" i="53"/>
  <c r="I30" i="53"/>
  <c r="J30" i="53"/>
  <c r="K30" i="53"/>
  <c r="L30" i="53"/>
  <c r="L19" i="53"/>
  <c r="K19" i="53"/>
  <c r="J19" i="53"/>
  <c r="I19" i="53"/>
  <c r="H19" i="53"/>
  <c r="H32" i="56" l="1"/>
  <c r="M31" i="56"/>
  <c r="M34" i="56" s="1"/>
  <c r="M19" i="53"/>
  <c r="B31" i="53" l="1"/>
  <c r="C31" i="53"/>
  <c r="F31" i="53"/>
  <c r="D31" i="53"/>
  <c r="E31" i="53"/>
  <c r="M29" i="53" l="1"/>
  <c r="M27" i="53"/>
  <c r="M25" i="53"/>
  <c r="M23" i="53"/>
  <c r="M30" i="53"/>
  <c r="M28" i="53"/>
  <c r="M26" i="53"/>
  <c r="M24" i="53"/>
  <c r="M22" i="53"/>
  <c r="M21" i="53"/>
  <c r="M20" i="53"/>
  <c r="M31" i="53" s="1"/>
  <c r="J31" i="53"/>
  <c r="H31" i="53"/>
  <c r="L31" i="53"/>
  <c r="K31" i="53"/>
  <c r="I31" i="53"/>
  <c r="M34" i="53" l="1"/>
  <c r="H32" i="53"/>
</calcChain>
</file>

<file path=xl/sharedStrings.xml><?xml version="1.0" encoding="utf-8"?>
<sst xmlns="http://schemas.openxmlformats.org/spreadsheetml/2006/main" count="183" uniqueCount="67">
  <si>
    <t>Name:</t>
  </si>
  <si>
    <t>geb. am:</t>
  </si>
  <si>
    <t>Ausbildung/Studium:</t>
  </si>
  <si>
    <t>Monat</t>
  </si>
  <si>
    <t>Arbeitgeberanteil</t>
  </si>
  <si>
    <t>KV</t>
  </si>
  <si>
    <t>PV</t>
  </si>
  <si>
    <t>AV</t>
  </si>
  <si>
    <t>RV</t>
  </si>
  <si>
    <t>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</si>
  <si>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</si>
  <si>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</si>
  <si>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</si>
  <si>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</si>
  <si>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</si>
  <si>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</si>
  <si>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</si>
  <si>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</si>
  <si>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</si>
  <si>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</si>
  <si>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</si>
  <si>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</si>
  <si>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Krankenversicherung:</t>
  </si>
  <si>
    <t>Pflegeversicherung:</t>
  </si>
  <si>
    <t>Rentenversicherung:</t>
  </si>
  <si>
    <t>Tabellen-entgelt</t>
  </si>
  <si>
    <t>Arbeitslosenvers.:</t>
  </si>
  <si>
    <t>beschäftigt bei Träger seit:</t>
  </si>
  <si>
    <t>Träger:</t>
  </si>
  <si>
    <t>U2</t>
  </si>
  <si>
    <t>U2 - Mutterschutzaufwendungen</t>
  </si>
  <si>
    <t>Krankenkasse</t>
  </si>
  <si>
    <t>Beschäftigungszeitraumt:</t>
  </si>
  <si>
    <t xml:space="preserve"> </t>
  </si>
  <si>
    <t>SV Brutto</t>
  </si>
  <si>
    <t xml:space="preserve"> (nur wenn abweichend vom Tabellenentgelt)</t>
  </si>
  <si>
    <t>Brutto gesamt:</t>
  </si>
  <si>
    <t>Entgelt- umwand-   lung</t>
  </si>
  <si>
    <t>Tarifvertrag:</t>
  </si>
  <si>
    <t>Entgeltgruppe:</t>
  </si>
  <si>
    <t>Stufe:</t>
  </si>
  <si>
    <t>wöchentl. Arbeitszeit in Stunden:</t>
  </si>
  <si>
    <t>Zuwendung:</t>
  </si>
  <si>
    <t xml:space="preserve">Datum:                                    Stempel:                                                             Unterschrift                                                           </t>
  </si>
  <si>
    <t>Finanzierungsplan:</t>
  </si>
  <si>
    <t>Jahr:</t>
  </si>
  <si>
    <t>Eigenmittel / Mittel Dritter, von wem?</t>
  </si>
  <si>
    <t>Träger</t>
  </si>
  <si>
    <t>Eigen- / Mittel Dritter gesamt</t>
  </si>
  <si>
    <t>Personalausgaben ges:</t>
  </si>
  <si>
    <t>in Prozent</t>
  </si>
  <si>
    <t>Kontrollsumme  =</t>
  </si>
  <si>
    <t>(muss immer Null sein!)</t>
  </si>
  <si>
    <t>Ausgabenplan:</t>
  </si>
  <si>
    <r>
      <t>Sonstiges</t>
    </r>
    <r>
      <rPr>
        <sz val="10"/>
        <rFont val="Arial"/>
        <family val="2"/>
      </rPr>
      <t xml:space="preserve">                </t>
    </r>
  </si>
  <si>
    <r>
      <rPr>
        <b/>
        <sz val="11"/>
        <rFont val="Arial"/>
        <family val="2"/>
      </rPr>
      <t>Sonstige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(z.B. Jahres-sonderzahlung, kein LOB)</t>
    </r>
  </si>
  <si>
    <t>Marie Mustermann</t>
  </si>
  <si>
    <t>AOK Sachsen-Anhalt</t>
  </si>
  <si>
    <t>staatl. anerk. Erzieherin</t>
  </si>
  <si>
    <t>TVöD</t>
  </si>
  <si>
    <t>Gemeinde Entenhausen</t>
  </si>
  <si>
    <t>S 8</t>
  </si>
  <si>
    <t>01.01.-31.12.2016</t>
  </si>
  <si>
    <t>ab Mai Stufenaufstieg</t>
  </si>
  <si>
    <t>Die farblich hinterlegten Zellen sind ausfüllbar!</t>
  </si>
  <si>
    <t>Arbeitgeberanteil in %:</t>
  </si>
  <si>
    <r>
      <rPr>
        <b/>
        <sz val="11"/>
        <rFont val="Arial"/>
        <family val="2"/>
      </rPr>
      <t>Sonstige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(z.B. Jahres-sonderzahlung, LOB u.a.)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</si>
</sst>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00%"/>
  </numFmts>
  <fonts count="14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u/>
      <sz val="11"/>
      <name val="Arial"/>
      <family val="2"/>
    </font>
    <font>
      <i/>
      <u/>
      <sz val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9" fillId="0" borderId="0" xfId="0" applyFont="1" applyProtection="1"/>
    <xf numFmtId="0" fontId="2" fillId="0" borderId="0" xfId="0" applyFont="1" applyProtection="1"/>
    <xf numFmtId="0" fontId="2" fillId="0" borderId="10" xfId="0" applyFont="1" applyBorder="1" applyAlignment="1" applyProtection="1">
      <alignment horizontal="center"/>
    </xf>
    <xf numFmtId="4" fontId="12" fillId="0" borderId="0" xfId="0" applyNumberFormat="1" applyFont="1" applyProtection="1"/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4" fontId="6" fillId="3" borderId="3" xfId="0" applyNumberFormat="1" applyFont="1" applyFill="1" applyBorder="1" applyProtection="1">
      <protection locked="0"/>
    </xf>
    <xf numFmtId="4" fontId="6" fillId="4" borderId="3" xfId="0" applyNumberFormat="1" applyFont="1" applyFill="1" applyBorder="1" applyProtection="1">
      <protection locked="0"/>
    </xf>
    <xf numFmtId="2" fontId="2" fillId="3" borderId="2" xfId="0" applyNumberFormat="1" applyFont="1" applyFill="1" applyBorder="1" applyProtection="1">
      <protection locked="0"/>
    </xf>
    <xf numFmtId="4" fontId="6" fillId="3" borderId="3" xfId="0" applyNumberFormat="1" applyFont="1" applyFill="1" applyBorder="1" applyProtection="1"/>
    <xf numFmtId="4" fontId="6" fillId="4" borderId="3" xfId="0" applyNumberFormat="1" applyFont="1" applyFill="1" applyBorder="1" applyProtection="1"/>
    <xf numFmtId="0" fontId="11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1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14" fontId="6" fillId="0" borderId="0" xfId="0" applyNumberFormat="1" applyFont="1" applyBorder="1" applyAlignment="1" applyProtection="1"/>
    <xf numFmtId="14" fontId="6" fillId="0" borderId="0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wrapText="1"/>
    </xf>
    <xf numFmtId="10" fontId="6" fillId="0" borderId="0" xfId="2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5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4" fontId="6" fillId="0" borderId="1" xfId="0" applyNumberFormat="1" applyFont="1" applyBorder="1" applyProtection="1"/>
    <xf numFmtId="4" fontId="6" fillId="0" borderId="1" xfId="0" applyNumberFormat="1" applyFont="1" applyFill="1" applyBorder="1" applyProtection="1"/>
    <xf numFmtId="4" fontId="1" fillId="0" borderId="1" xfId="0" applyNumberFormat="1" applyFont="1" applyFill="1" applyBorder="1" applyProtection="1"/>
    <xf numFmtId="4" fontId="6" fillId="0" borderId="2" xfId="0" applyNumberFormat="1" applyFont="1" applyBorder="1" applyProtection="1"/>
    <xf numFmtId="4" fontId="6" fillId="0" borderId="3" xfId="0" applyNumberFormat="1" applyFont="1" applyBorder="1" applyProtection="1"/>
    <xf numFmtId="4" fontId="6" fillId="0" borderId="3" xfId="0" applyNumberFormat="1" applyFont="1" applyFill="1" applyBorder="1" applyProtection="1"/>
    <xf numFmtId="4" fontId="1" fillId="0" borderId="3" xfId="0" applyNumberFormat="1" applyFont="1" applyFill="1" applyBorder="1" applyProtection="1"/>
    <xf numFmtId="4" fontId="6" fillId="0" borderId="0" xfId="0" applyNumberFormat="1" applyFont="1" applyProtection="1"/>
    <xf numFmtId="4" fontId="6" fillId="0" borderId="0" xfId="0" applyNumberFormat="1" applyFont="1" applyBorder="1" applyAlignment="1" applyProtection="1">
      <alignment horizontal="center"/>
    </xf>
    <xf numFmtId="4" fontId="6" fillId="0" borderId="0" xfId="0" applyNumberFormat="1" applyFont="1" applyBorder="1" applyProtection="1"/>
    <xf numFmtId="4" fontId="1" fillId="0" borderId="0" xfId="0" applyNumberFormat="1" applyFont="1" applyBorder="1" applyProtection="1"/>
    <xf numFmtId="0" fontId="1" fillId="0" borderId="0" xfId="0" applyFont="1" applyBorder="1" applyProtection="1"/>
    <xf numFmtId="4" fontId="1" fillId="0" borderId="0" xfId="0" applyNumberFormat="1" applyFont="1" applyFill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8" fillId="0" borderId="0" xfId="0" applyFont="1" applyAlignment="1" applyProtection="1">
      <alignment horizontal="left" vertical="top"/>
    </xf>
    <xf numFmtId="0" fontId="8" fillId="0" borderId="0" xfId="0" applyFont="1" applyProtection="1"/>
    <xf numFmtId="4" fontId="6" fillId="0" borderId="13" xfId="0" applyNumberFormat="1" applyFont="1" applyBorder="1" applyAlignment="1" applyProtection="1">
      <alignment horizontal="center"/>
    </xf>
    <xf numFmtId="2" fontId="4" fillId="0" borderId="0" xfId="0" applyNumberFormat="1" applyFont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4" fontId="6" fillId="3" borderId="1" xfId="0" applyNumberFormat="1" applyFont="1" applyFill="1" applyBorder="1" applyProtection="1"/>
    <xf numFmtId="4" fontId="6" fillId="3" borderId="2" xfId="0" applyNumberFormat="1" applyFont="1" applyFill="1" applyBorder="1" applyProtection="1"/>
    <xf numFmtId="0" fontId="2" fillId="3" borderId="2" xfId="0" applyFont="1" applyFill="1" applyBorder="1" applyProtection="1"/>
    <xf numFmtId="4" fontId="6" fillId="3" borderId="2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/>
    <xf numFmtId="4" fontId="6" fillId="0" borderId="21" xfId="0" applyNumberFormat="1" applyFont="1" applyFill="1" applyBorder="1" applyProtection="1"/>
    <xf numFmtId="4" fontId="5" fillId="0" borderId="9" xfId="0" applyNumberFormat="1" applyFont="1" applyBorder="1" applyProtection="1"/>
    <xf numFmtId="9" fontId="2" fillId="0" borderId="22" xfId="0" applyNumberFormat="1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10" fontId="6" fillId="3" borderId="5" xfId="2" applyNumberFormat="1" applyFont="1" applyFill="1" applyBorder="1" applyProtection="1"/>
    <xf numFmtId="164" fontId="6" fillId="2" borderId="5" xfId="2" applyNumberFormat="1" applyFont="1" applyFill="1" applyBorder="1" applyProtection="1"/>
    <xf numFmtId="10" fontId="6" fillId="2" borderId="5" xfId="2" applyNumberFormat="1" applyFont="1" applyFill="1" applyBorder="1" applyProtection="1"/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4" fontId="6" fillId="4" borderId="1" xfId="0" applyNumberFormat="1" applyFont="1" applyFill="1" applyBorder="1" applyProtection="1"/>
    <xf numFmtId="4" fontId="6" fillId="4" borderId="2" xfId="0" applyNumberFormat="1" applyFont="1" applyFill="1" applyBorder="1" applyProtection="1"/>
    <xf numFmtId="4" fontId="4" fillId="0" borderId="0" xfId="0" applyNumberFormat="1" applyFont="1" applyProtection="1"/>
    <xf numFmtId="0" fontId="13" fillId="0" borderId="0" xfId="0" applyFont="1" applyAlignment="1" applyProtection="1">
      <alignment horizontal="left" vertical="center" readingOrder="1"/>
    </xf>
    <xf numFmtId="10" fontId="6" fillId="3" borderId="5" xfId="2" applyNumberFormat="1" applyFont="1" applyFill="1" applyBorder="1" applyProtection="1">
      <protection locked="0"/>
    </xf>
    <xf numFmtId="10" fontId="6" fillId="2" borderId="5" xfId="2" applyNumberFormat="1" applyFont="1" applyFill="1" applyBorder="1" applyProtection="1">
      <protection locked="0"/>
    </xf>
    <xf numFmtId="164" fontId="1" fillId="2" borderId="5" xfId="2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6" fillId="4" borderId="2" xfId="0" applyNumberFormat="1" applyFont="1" applyFill="1" applyBorder="1" applyProtection="1"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Protection="1"/>
    <xf numFmtId="4" fontId="6" fillId="3" borderId="9" xfId="0" applyNumberFormat="1" applyFont="1" applyFill="1" applyBorder="1" applyProtection="1"/>
    <xf numFmtId="4" fontId="1" fillId="3" borderId="3" xfId="0" applyNumberFormat="1" applyFont="1" applyFill="1" applyBorder="1" applyProtection="1"/>
    <xf numFmtId="4" fontId="6" fillId="3" borderId="21" xfId="0" applyNumberFormat="1" applyFont="1" applyFill="1" applyBorder="1" applyProtection="1"/>
    <xf numFmtId="4" fontId="5" fillId="3" borderId="9" xfId="0" applyNumberFormat="1" applyFont="1" applyFill="1" applyBorder="1" applyProtection="1"/>
    <xf numFmtId="4" fontId="6" fillId="3" borderId="13" xfId="0" applyNumberFormat="1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 vertical="center"/>
    </xf>
    <xf numFmtId="10" fontId="2" fillId="0" borderId="13" xfId="2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textRotation="90"/>
    </xf>
    <xf numFmtId="0" fontId="4" fillId="0" borderId="23" xfId="0" applyFont="1" applyBorder="1" applyAlignment="1" applyProtection="1">
      <alignment horizontal="center" textRotation="90"/>
    </xf>
    <xf numFmtId="0" fontId="4" fillId="0" borderId="1" xfId="0" applyFont="1" applyBorder="1" applyAlignment="1" applyProtection="1">
      <alignment horizontal="center" textRotation="90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4" fontId="6" fillId="3" borderId="11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4" fontId="1" fillId="3" borderId="2" xfId="0" applyNumberFormat="1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" fontId="6" fillId="0" borderId="9" xfId="0" applyNumberFormat="1" applyFont="1" applyBorder="1" applyAlignment="1" applyProtection="1">
      <alignment horizontal="center"/>
    </xf>
    <xf numFmtId="4" fontId="6" fillId="0" borderId="20" xfId="0" applyNumberFormat="1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4" fontId="6" fillId="0" borderId="5" xfId="0" applyNumberFormat="1" applyFont="1" applyBorder="1" applyAlignment="1" applyProtection="1">
      <alignment horizontal="center"/>
    </xf>
    <xf numFmtId="4" fontId="6" fillId="0" borderId="6" xfId="0" applyNumberFormat="1" applyFont="1" applyBorder="1" applyAlignment="1" applyProtection="1">
      <alignment horizontal="center"/>
    </xf>
    <xf numFmtId="4" fontId="6" fillId="0" borderId="7" xfId="0" applyNumberFormat="1" applyFont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/>
    </xf>
    <xf numFmtId="14" fontId="9" fillId="3" borderId="5" xfId="0" applyNumberFormat="1" applyFont="1" applyFill="1" applyBorder="1" applyAlignment="1" applyProtection="1">
      <alignment horizontal="center"/>
    </xf>
    <xf numFmtId="14" fontId="9" fillId="3" borderId="6" xfId="0" applyNumberFormat="1" applyFont="1" applyFill="1" applyBorder="1" applyAlignment="1" applyProtection="1">
      <alignment horizontal="center"/>
    </xf>
    <xf numFmtId="14" fontId="9" fillId="3" borderId="7" xfId="0" applyNumberFormat="1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4" fontId="6" fillId="3" borderId="11" xfId="0" applyNumberFormat="1" applyFont="1" applyFill="1" applyBorder="1" applyAlignment="1" applyProtection="1">
      <alignment horizontal="center"/>
      <protection locked="0"/>
    </xf>
    <xf numFmtId="4" fontId="6" fillId="3" borderId="16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6" fillId="2" borderId="5" xfId="0" applyNumberFormat="1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  <xf numFmtId="14" fontId="6" fillId="2" borderId="6" xfId="0" applyNumberFormat="1" applyFont="1" applyFill="1" applyBorder="1" applyAlignment="1" applyProtection="1">
      <alignment horizontal="center"/>
      <protection locked="0"/>
    </xf>
    <xf numFmtId="14" fontId="6" fillId="2" borderId="7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4" fontId="6" fillId="2" borderId="5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6" fillId="2" borderId="6" xfId="0" applyNumberFormat="1" applyFont="1" applyFill="1" applyBorder="1" applyAlignment="1" applyProtection="1">
      <alignment horizontal="left"/>
      <protection locked="0"/>
    </xf>
    <xf numFmtId="4" fontId="6" fillId="3" borderId="9" xfId="0" applyNumberFormat="1" applyFont="1" applyFill="1" applyBorder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center"/>
    </xf>
    <xf numFmtId="4" fontId="5" fillId="3" borderId="11" xfId="0" applyNumberFormat="1" applyFont="1" applyFill="1" applyBorder="1" applyAlignment="1" applyProtection="1">
      <alignment horizontal="right"/>
    </xf>
    <xf numFmtId="4" fontId="5" fillId="3" borderId="12" xfId="0" applyNumberFormat="1" applyFont="1" applyFill="1" applyBorder="1" applyAlignment="1" applyProtection="1">
      <alignment horizontal="right"/>
    </xf>
    <xf numFmtId="4" fontId="6" fillId="3" borderId="5" xfId="0" applyNumberFormat="1" applyFont="1" applyFill="1" applyBorder="1" applyAlignment="1" applyProtection="1">
      <alignment horizontal="center"/>
    </xf>
    <xf numFmtId="4" fontId="6" fillId="3" borderId="6" xfId="0" applyNumberFormat="1" applyFont="1" applyFill="1" applyBorder="1" applyAlignment="1" applyProtection="1">
      <alignment horizontal="center"/>
    </xf>
    <xf numFmtId="4" fontId="6" fillId="3" borderId="7" xfId="0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66675</xdr:rowOff>
    </xdr:from>
    <xdr:to>
      <xdr:col>4</xdr:col>
      <xdr:colOff>28575</xdr:colOff>
      <xdr:row>7</xdr:row>
      <xdr:rowOff>28575</xdr:rowOff>
    </xdr:to>
    <xdr:sp macro="" textlink="">
      <xdr:nvSpPr>
        <xdr:cNvPr id="3" name="WordArt 7"/>
        <xdr:cNvSpPr>
          <a:spLocks noChangeArrowheads="1" noChangeShapeType="1"/>
        </xdr:cNvSpPr>
      </xdr:nvSpPr>
      <xdr:spPr bwMode="auto">
        <a:xfrm>
          <a:off x="666750" y="66675"/>
          <a:ext cx="24765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128016" rIns="109728" bIns="0" anchor="t" upright="1"/>
        <a:lstStyle/>
        <a:p>
          <a:pPr algn="ctr" rtl="0">
            <a:defRPr sz="1000"/>
          </a:pPr>
          <a:r>
            <a:rPr lang="de-DE" sz="3600" b="0" i="0" u="none" strike="noStrike" baseline="0">
              <a:solidFill>
                <a:srgbClr val="C0C0C0"/>
              </a:solidFill>
              <a:latin typeface="Arial Black"/>
            </a:rPr>
            <a:t>MUSTER</a:t>
          </a:r>
        </a:p>
      </xdr:txBody>
    </xdr:sp>
    <xdr:clientData/>
  </xdr:twoCellAnchor>
  <xdr:twoCellAnchor>
    <xdr:from>
      <xdr:col>9</xdr:col>
      <xdr:colOff>304800</xdr:colOff>
      <xdr:row>11</xdr:row>
      <xdr:rowOff>47625</xdr:rowOff>
    </xdr:from>
    <xdr:to>
      <xdr:col>12</xdr:col>
      <xdr:colOff>66675</xdr:colOff>
      <xdr:row>13</xdr:row>
      <xdr:rowOff>133350</xdr:rowOff>
    </xdr:to>
    <xdr:sp macro="" textlink="">
      <xdr:nvSpPr>
        <xdr:cNvPr id="4" name="Textfeld 3"/>
        <xdr:cNvSpPr txBox="1"/>
      </xdr:nvSpPr>
      <xdr:spPr>
        <a:xfrm>
          <a:off x="6781800" y="2143125"/>
          <a:ext cx="1733550" cy="466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/>
            <a:t>Hier bitte die aktuelle n Werte eintragen,</a:t>
          </a:r>
          <a:r>
            <a:rPr lang="de-DE" sz="800" baseline="0"/>
            <a:t> sonst keine Berechnung in der Tabelle!</a:t>
          </a:r>
          <a:endParaRPr lang="de-DE" sz="800"/>
        </a:p>
      </xdr:txBody>
    </xdr:sp>
    <xdr:clientData/>
  </xdr:twoCellAnchor>
  <xdr:twoCellAnchor>
    <xdr:from>
      <xdr:col>10</xdr:col>
      <xdr:colOff>628650</xdr:colOff>
      <xdr:row>7</xdr:row>
      <xdr:rowOff>104775</xdr:rowOff>
    </xdr:from>
    <xdr:to>
      <xdr:col>11</xdr:col>
      <xdr:colOff>533400</xdr:colOff>
      <xdr:row>10</xdr:row>
      <xdr:rowOff>142875</xdr:rowOff>
    </xdr:to>
    <xdr:cxnSp macro="">
      <xdr:nvCxnSpPr>
        <xdr:cNvPr id="6" name="Gerade Verbindung mit Pfeil 5"/>
        <xdr:cNvCxnSpPr/>
      </xdr:nvCxnSpPr>
      <xdr:spPr>
        <a:xfrm flipV="1">
          <a:off x="7762875" y="1438275"/>
          <a:ext cx="561975" cy="609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32</xdr:row>
      <xdr:rowOff>0</xdr:rowOff>
    </xdr:from>
    <xdr:to>
      <xdr:col>5</xdr:col>
      <xdr:colOff>123825</xdr:colOff>
      <xdr:row>33</xdr:row>
      <xdr:rowOff>85725</xdr:rowOff>
    </xdr:to>
    <xdr:sp macro="" textlink="">
      <xdr:nvSpPr>
        <xdr:cNvPr id="8" name="Textfeld 7"/>
        <xdr:cNvSpPr txBox="1"/>
      </xdr:nvSpPr>
      <xdr:spPr>
        <a:xfrm>
          <a:off x="1428750" y="6343650"/>
          <a:ext cx="2486025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/>
            <a:t>Bitte hier  immer Tabellenentgelt</a:t>
          </a:r>
          <a:r>
            <a:rPr lang="de-DE" sz="800" baseline="0"/>
            <a:t> eintragen!</a:t>
          </a:r>
          <a:endParaRPr lang="de-DE" sz="800"/>
        </a:p>
      </xdr:txBody>
    </xdr:sp>
    <xdr:clientData/>
  </xdr:twoCellAnchor>
  <xdr:twoCellAnchor>
    <xdr:from>
      <xdr:col>5</xdr:col>
      <xdr:colOff>257175</xdr:colOff>
      <xdr:row>32</xdr:row>
      <xdr:rowOff>57150</xdr:rowOff>
    </xdr:from>
    <xdr:to>
      <xdr:col>9</xdr:col>
      <xdr:colOff>495300</xdr:colOff>
      <xdr:row>34</xdr:row>
      <xdr:rowOff>114300</xdr:rowOff>
    </xdr:to>
    <xdr:sp macro="" textlink="">
      <xdr:nvSpPr>
        <xdr:cNvPr id="9" name="Textfeld 8"/>
        <xdr:cNvSpPr txBox="1"/>
      </xdr:nvSpPr>
      <xdr:spPr>
        <a:xfrm>
          <a:off x="4048125" y="6400800"/>
          <a:ext cx="2924175" cy="428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 baseline="0"/>
            <a:t> Sollte das SV -Brutto vom Tabellenentgelt abweichen, ist dieses hier  zusätzlich einzutragen! (für auto-Berechnung notwendig)</a:t>
          </a:r>
          <a:endParaRPr lang="de-DE" sz="1100"/>
        </a:p>
      </xdr:txBody>
    </xdr:sp>
    <xdr:clientData/>
  </xdr:twoCellAnchor>
  <xdr:twoCellAnchor>
    <xdr:from>
      <xdr:col>1</xdr:col>
      <xdr:colOff>609601</xdr:colOff>
      <xdr:row>17</xdr:row>
      <xdr:rowOff>333376</xdr:rowOff>
    </xdr:from>
    <xdr:to>
      <xdr:col>2</xdr:col>
      <xdr:colOff>390525</xdr:colOff>
      <xdr:row>31</xdr:row>
      <xdr:rowOff>161925</xdr:rowOff>
    </xdr:to>
    <xdr:cxnSp macro="">
      <xdr:nvCxnSpPr>
        <xdr:cNvPr id="11" name="Gerade Verbindung mit Pfeil 10"/>
        <xdr:cNvCxnSpPr/>
      </xdr:nvCxnSpPr>
      <xdr:spPr>
        <a:xfrm flipH="1" flipV="1">
          <a:off x="1447801" y="3609976"/>
          <a:ext cx="485774" cy="2714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17</xdr:row>
      <xdr:rowOff>371476</xdr:rowOff>
    </xdr:from>
    <xdr:to>
      <xdr:col>5</xdr:col>
      <xdr:colOff>590550</xdr:colOff>
      <xdr:row>32</xdr:row>
      <xdr:rowOff>38100</xdr:rowOff>
    </xdr:to>
    <xdr:cxnSp macro="">
      <xdr:nvCxnSpPr>
        <xdr:cNvPr id="14" name="Gerade Verbindung mit Pfeil 13"/>
        <xdr:cNvCxnSpPr/>
      </xdr:nvCxnSpPr>
      <xdr:spPr>
        <a:xfrm flipH="1" flipV="1">
          <a:off x="2962276" y="3648076"/>
          <a:ext cx="1419224" cy="2733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31</xdr:row>
      <xdr:rowOff>161926</xdr:rowOff>
    </xdr:from>
    <xdr:to>
      <xdr:col>13</xdr:col>
      <xdr:colOff>552450</xdr:colOff>
      <xdr:row>33</xdr:row>
      <xdr:rowOff>1</xdr:rowOff>
    </xdr:to>
    <xdr:sp macro="" textlink="">
      <xdr:nvSpPr>
        <xdr:cNvPr id="20" name="Textfeld 19"/>
        <xdr:cNvSpPr txBox="1"/>
      </xdr:nvSpPr>
      <xdr:spPr>
        <a:xfrm>
          <a:off x="7153275" y="6324601"/>
          <a:ext cx="268605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/>
            <a:t>Summen müssen immer den  selben Wert ausweisen!</a:t>
          </a:r>
        </a:p>
      </xdr:txBody>
    </xdr:sp>
    <xdr:clientData/>
  </xdr:twoCellAnchor>
  <xdr:twoCellAnchor>
    <xdr:from>
      <xdr:col>11</xdr:col>
      <xdr:colOff>600075</xdr:colOff>
      <xdr:row>33</xdr:row>
      <xdr:rowOff>76200</xdr:rowOff>
    </xdr:from>
    <xdr:to>
      <xdr:col>12</xdr:col>
      <xdr:colOff>76200</xdr:colOff>
      <xdr:row>34</xdr:row>
      <xdr:rowOff>114300</xdr:rowOff>
    </xdr:to>
    <xdr:cxnSp macro="">
      <xdr:nvCxnSpPr>
        <xdr:cNvPr id="22" name="Gerade Verbindung mit Pfeil 21"/>
        <xdr:cNvCxnSpPr/>
      </xdr:nvCxnSpPr>
      <xdr:spPr>
        <a:xfrm flipH="1">
          <a:off x="8391525" y="6610350"/>
          <a:ext cx="1333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31</xdr:row>
      <xdr:rowOff>38100</xdr:rowOff>
    </xdr:from>
    <xdr:to>
      <xdr:col>12</xdr:col>
      <xdr:colOff>352425</xdr:colOff>
      <xdr:row>31</xdr:row>
      <xdr:rowOff>142875</xdr:rowOff>
    </xdr:to>
    <xdr:cxnSp macro="">
      <xdr:nvCxnSpPr>
        <xdr:cNvPr id="24" name="Gerade Verbindung mit Pfeil 23"/>
        <xdr:cNvCxnSpPr/>
      </xdr:nvCxnSpPr>
      <xdr:spPr>
        <a:xfrm flipV="1">
          <a:off x="8724900" y="6200775"/>
          <a:ext cx="7620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160421</xdr:colOff>
      <xdr:row>21</xdr:row>
      <xdr:rowOff>150395</xdr:rowOff>
    </xdr:from>
    <xdr:to>
      <xdr:col>10</xdr:col>
      <xdr:colOff>355432</xdr:colOff>
      <xdr:row>23</xdr:row>
      <xdr:rowOff>65672</xdr:rowOff>
    </xdr:to>
    <xdr:sp macro="" textlink="">
      <xdr:nvSpPr>
        <xdr:cNvPr id="15" name="Textfeld 14"/>
        <xdr:cNvSpPr txBox="1"/>
      </xdr:nvSpPr>
      <xdr:spPr>
        <a:xfrm>
          <a:off x="4622132" y="4481763"/>
          <a:ext cx="3052511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/>
            <a:t>Alle farblich hinterlegten Zellen sind ausfüllbar</a:t>
          </a:r>
          <a:r>
            <a:rPr lang="de-DE" sz="800" baseline="0"/>
            <a:t>!</a:t>
          </a:r>
          <a:endParaRPr lang="de-DE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zoomScale="95" zoomScaleNormal="95" workbookViewId="0">
      <selection activeCell="D36" sqref="D36:E36"/>
    </sheetView>
  </sheetViews>
  <sheetFormatPr baseColWidth="10" defaultColWidth="11" defaultRowHeight="14.25" x14ac:dyDescent="0.2"/>
  <cols>
    <col min="1" max="1" width="11" style="17"/>
    <col min="2" max="2" width="9.25" style="17" customWidth="1"/>
    <col min="3" max="3" width="10.25" style="17" customWidth="1"/>
    <col min="4" max="4" width="10.375" style="17" customWidth="1"/>
    <col min="5" max="5" width="8.875" style="17" bestFit="1" customWidth="1"/>
    <col min="6" max="6" width="8.875" style="17" customWidth="1"/>
    <col min="7" max="7" width="11.375" style="17" customWidth="1"/>
    <col min="8" max="8" width="8.625" style="17" customWidth="1"/>
    <col min="9" max="9" width="8.875" style="17" bestFit="1" customWidth="1"/>
    <col min="10" max="12" width="8.625" style="17" customWidth="1"/>
    <col min="13" max="13" width="11" style="17"/>
    <col min="14" max="14" width="11" style="22"/>
    <col min="15" max="15" width="11.125" style="22" bestFit="1" customWidth="1"/>
    <col min="16" max="16384" width="11" style="22"/>
  </cols>
  <sheetData>
    <row r="1" spans="1:14" ht="15.75" customHeight="1" x14ac:dyDescent="0.2">
      <c r="A1" s="15" t="s">
        <v>53</v>
      </c>
      <c r="B1" s="16"/>
      <c r="N1" s="93" t="s">
        <v>43</v>
      </c>
    </row>
    <row r="2" spans="1:14" x14ac:dyDescent="0.2">
      <c r="I2" s="2"/>
      <c r="J2" s="2"/>
      <c r="K2" s="2"/>
      <c r="L2" s="2"/>
      <c r="M2" s="2"/>
      <c r="N2" s="94"/>
    </row>
    <row r="3" spans="1:14" ht="15" x14ac:dyDescent="0.2">
      <c r="A3" s="17" t="s">
        <v>28</v>
      </c>
      <c r="B3" s="2"/>
      <c r="C3" s="2"/>
      <c r="D3" s="2"/>
      <c r="E3" s="116" t="s">
        <v>60</v>
      </c>
      <c r="F3" s="117"/>
      <c r="G3" s="117"/>
      <c r="H3" s="117"/>
      <c r="I3" s="117"/>
      <c r="J3" s="117"/>
      <c r="K3" s="117"/>
      <c r="L3" s="117"/>
      <c r="M3" s="117"/>
      <c r="N3" s="94"/>
    </row>
    <row r="4" spans="1:14" x14ac:dyDescent="0.2">
      <c r="B4" s="2"/>
      <c r="C4" s="2"/>
      <c r="D4" s="2"/>
      <c r="E4" s="19"/>
      <c r="F4" s="19"/>
      <c r="G4" s="19"/>
      <c r="H4" s="19"/>
      <c r="I4" s="19"/>
      <c r="J4" s="19"/>
      <c r="K4" s="19"/>
      <c r="L4" s="19"/>
      <c r="M4" s="19"/>
      <c r="N4" s="94"/>
    </row>
    <row r="5" spans="1:14" ht="15.75" x14ac:dyDescent="0.25">
      <c r="A5" s="17" t="s">
        <v>0</v>
      </c>
      <c r="E5" s="113" t="s">
        <v>56</v>
      </c>
      <c r="F5" s="114"/>
      <c r="G5" s="115"/>
      <c r="H5" s="19"/>
      <c r="I5" s="20" t="s">
        <v>65</v>
      </c>
      <c r="J5" s="19"/>
      <c r="K5" s="19"/>
      <c r="L5" s="21" t="s">
        <v>45</v>
      </c>
      <c r="M5" s="66">
        <v>2016</v>
      </c>
      <c r="N5" s="94"/>
    </row>
    <row r="6" spans="1:14" ht="15" x14ac:dyDescent="0.2">
      <c r="A6" s="17" t="s">
        <v>1</v>
      </c>
      <c r="B6" s="135"/>
      <c r="C6" s="135"/>
      <c r="E6" s="138">
        <v>24198</v>
      </c>
      <c r="F6" s="139"/>
      <c r="G6" s="140"/>
      <c r="H6" s="19"/>
      <c r="I6" s="17" t="s">
        <v>22</v>
      </c>
      <c r="J6" s="22"/>
      <c r="K6" s="19"/>
      <c r="L6" s="19"/>
      <c r="M6" s="67">
        <v>7.2999999999999995E-2</v>
      </c>
      <c r="N6" s="94"/>
    </row>
    <row r="7" spans="1:14" ht="15" x14ac:dyDescent="0.2">
      <c r="A7" s="17" t="s">
        <v>41</v>
      </c>
      <c r="B7" s="23"/>
      <c r="C7" s="23"/>
      <c r="E7" s="113">
        <v>40</v>
      </c>
      <c r="F7" s="114"/>
      <c r="G7" s="115"/>
      <c r="H7" s="19"/>
      <c r="I7" s="17" t="s">
        <v>23</v>
      </c>
      <c r="J7" s="22"/>
      <c r="K7" s="19"/>
      <c r="L7" s="19"/>
      <c r="M7" s="68">
        <v>1.175E-2</v>
      </c>
      <c r="N7" s="94"/>
    </row>
    <row r="8" spans="1:14" ht="15" x14ac:dyDescent="0.2">
      <c r="A8" s="17" t="s">
        <v>31</v>
      </c>
      <c r="E8" s="113" t="s">
        <v>57</v>
      </c>
      <c r="F8" s="114"/>
      <c r="G8" s="115"/>
      <c r="H8" s="19"/>
      <c r="I8" s="17" t="s">
        <v>26</v>
      </c>
      <c r="J8" s="22"/>
      <c r="K8" s="19"/>
      <c r="L8" s="19"/>
      <c r="M8" s="69">
        <v>1.4999999999999999E-2</v>
      </c>
      <c r="N8" s="94"/>
    </row>
    <row r="9" spans="1:14" ht="15" x14ac:dyDescent="0.2">
      <c r="A9" s="17" t="s">
        <v>27</v>
      </c>
      <c r="C9" s="2"/>
      <c r="E9" s="138">
        <v>38838</v>
      </c>
      <c r="F9" s="139"/>
      <c r="G9" s="140"/>
      <c r="H9" s="19"/>
      <c r="I9" s="17" t="s">
        <v>24</v>
      </c>
      <c r="J9" s="22"/>
      <c r="K9" s="19"/>
      <c r="L9" s="19"/>
      <c r="M9" s="69">
        <v>9.35E-2</v>
      </c>
      <c r="N9" s="94"/>
    </row>
    <row r="10" spans="1:14" ht="15" x14ac:dyDescent="0.2">
      <c r="A10" s="17" t="s">
        <v>2</v>
      </c>
      <c r="C10" s="24"/>
      <c r="E10" s="113" t="s">
        <v>58</v>
      </c>
      <c r="F10" s="114"/>
      <c r="G10" s="115"/>
      <c r="H10" s="19"/>
      <c r="I10" s="17" t="s">
        <v>30</v>
      </c>
      <c r="J10" s="22"/>
      <c r="K10" s="19"/>
      <c r="L10" s="19"/>
      <c r="M10" s="69">
        <v>2.8000000000000001E-2</v>
      </c>
      <c r="N10" s="94"/>
    </row>
    <row r="11" spans="1:14" ht="15" x14ac:dyDescent="0.2">
      <c r="A11" s="17" t="s">
        <v>32</v>
      </c>
      <c r="C11" s="25"/>
      <c r="E11" s="113" t="s">
        <v>62</v>
      </c>
      <c r="F11" s="114"/>
      <c r="G11" s="115"/>
      <c r="H11" s="19"/>
      <c r="I11" s="22"/>
      <c r="J11" s="22"/>
      <c r="K11" s="19"/>
      <c r="L11" s="19"/>
      <c r="M11" s="22"/>
      <c r="N11" s="94"/>
    </row>
    <row r="12" spans="1:14" ht="15" x14ac:dyDescent="0.2">
      <c r="A12" s="1" t="s">
        <v>38</v>
      </c>
      <c r="B12" s="2"/>
      <c r="C12" s="2"/>
      <c r="D12" s="2"/>
      <c r="E12" s="113" t="s">
        <v>59</v>
      </c>
      <c r="F12" s="114"/>
      <c r="G12" s="115"/>
      <c r="H12" s="19"/>
      <c r="I12" s="19"/>
      <c r="J12" s="19"/>
      <c r="K12" s="19"/>
      <c r="L12" s="19"/>
      <c r="M12" s="26"/>
      <c r="N12" s="94"/>
    </row>
    <row r="13" spans="1:14" ht="15" x14ac:dyDescent="0.2">
      <c r="A13" s="3" t="s">
        <v>39</v>
      </c>
      <c r="B13" s="2"/>
      <c r="C13" s="2"/>
      <c r="D13" s="2"/>
      <c r="E13" s="113" t="s">
        <v>61</v>
      </c>
      <c r="F13" s="114"/>
      <c r="G13" s="115"/>
      <c r="H13" s="27"/>
      <c r="I13" s="28"/>
      <c r="J13" s="28"/>
      <c r="K13" s="28"/>
      <c r="L13" s="28"/>
      <c r="M13" s="29"/>
      <c r="N13" s="94"/>
    </row>
    <row r="14" spans="1:14" ht="15" x14ac:dyDescent="0.2">
      <c r="A14" s="1" t="s">
        <v>40</v>
      </c>
      <c r="B14" s="2"/>
      <c r="C14" s="2"/>
      <c r="D14" s="2"/>
      <c r="E14" s="70"/>
      <c r="F14" s="71">
        <v>4</v>
      </c>
      <c r="G14" s="72"/>
      <c r="H14" s="136"/>
      <c r="I14" s="136"/>
      <c r="J14" s="136"/>
      <c r="K14" s="2"/>
      <c r="L14" s="2"/>
      <c r="M14" s="2"/>
      <c r="N14" s="94"/>
    </row>
    <row r="15" spans="1:14" x14ac:dyDescent="0.2">
      <c r="A15" s="118" t="s">
        <v>63</v>
      </c>
      <c r="B15" s="119"/>
      <c r="C15" s="120"/>
      <c r="D15" s="2"/>
      <c r="E15" s="53"/>
      <c r="F15" s="54">
        <v>5</v>
      </c>
      <c r="G15" s="55"/>
      <c r="H15" s="136"/>
      <c r="I15" s="136"/>
      <c r="J15" s="136"/>
      <c r="K15" s="22"/>
      <c r="M15" s="22"/>
      <c r="N15" s="94"/>
    </row>
    <row r="16" spans="1:14" x14ac:dyDescent="0.2">
      <c r="A16" s="22"/>
      <c r="B16" s="22"/>
      <c r="C16" s="22"/>
      <c r="D16" s="22"/>
      <c r="E16" s="22"/>
      <c r="F16" s="22"/>
      <c r="G16" s="22"/>
      <c r="H16" s="137"/>
      <c r="I16" s="137"/>
      <c r="J16" s="137"/>
      <c r="K16" s="22"/>
      <c r="M16" s="22"/>
      <c r="N16" s="94"/>
    </row>
    <row r="17" spans="1:15" ht="19.5" customHeight="1" x14ac:dyDescent="0.2">
      <c r="A17" s="121" t="s">
        <v>3</v>
      </c>
      <c r="B17" s="129" t="s">
        <v>25</v>
      </c>
      <c r="C17" s="131" t="s">
        <v>55</v>
      </c>
      <c r="D17" s="133" t="s">
        <v>35</v>
      </c>
      <c r="E17" s="134"/>
      <c r="F17" s="127" t="s">
        <v>37</v>
      </c>
      <c r="G17" s="127" t="s">
        <v>36</v>
      </c>
      <c r="H17" s="123" t="s">
        <v>4</v>
      </c>
      <c r="I17" s="125"/>
      <c r="J17" s="125"/>
      <c r="K17" s="125"/>
      <c r="L17" s="126"/>
      <c r="M17" s="123" t="s">
        <v>9</v>
      </c>
      <c r="N17" s="94"/>
    </row>
    <row r="18" spans="1:15" ht="39.75" customHeight="1" thickBot="1" x14ac:dyDescent="0.25">
      <c r="A18" s="122"/>
      <c r="B18" s="130"/>
      <c r="C18" s="132"/>
      <c r="D18" s="30" t="s">
        <v>34</v>
      </c>
      <c r="E18" s="31" t="s">
        <v>54</v>
      </c>
      <c r="F18" s="128"/>
      <c r="G18" s="128"/>
      <c r="H18" s="32" t="s">
        <v>5</v>
      </c>
      <c r="I18" s="32" t="s">
        <v>6</v>
      </c>
      <c r="J18" s="32" t="s">
        <v>7</v>
      </c>
      <c r="K18" s="32" t="s">
        <v>8</v>
      </c>
      <c r="L18" s="32" t="s">
        <v>29</v>
      </c>
      <c r="M18" s="124"/>
      <c r="N18" s="94"/>
    </row>
    <row r="19" spans="1:15" ht="15" customHeight="1" x14ac:dyDescent="0.2">
      <c r="A19" s="33" t="s">
        <v>10</v>
      </c>
      <c r="B19" s="56">
        <v>2250</v>
      </c>
      <c r="C19" s="56"/>
      <c r="D19" s="73">
        <v>2220</v>
      </c>
      <c r="E19" s="73"/>
      <c r="F19" s="56"/>
      <c r="G19" s="34">
        <f>B19+C19</f>
        <v>2250</v>
      </c>
      <c r="H19" s="35">
        <f>ROUND(IF(ISBLANK(D19),(B19+C19)*$M$6,(D19+E19)*$M$6),2)</f>
        <v>162.06</v>
      </c>
      <c r="I19" s="35">
        <f>ROUND(IF(ISBLANK(D19),(B19+C19)*$M$7,(B19+E19)*$M$7),2)</f>
        <v>26.44</v>
      </c>
      <c r="J19" s="35">
        <f>ROUND(IF(ISBLANK(D19),(B19+C19)*$M$8,(B19+E19)*$M$8),2)</f>
        <v>33.75</v>
      </c>
      <c r="K19" s="35">
        <f>ROUND(IF(ISBLANK(D19),(B19+C19)*$M$9,(D19+E19)*$M$9),2)</f>
        <v>207.57</v>
      </c>
      <c r="L19" s="35">
        <f>ROUND(IF(ISBLANK(D19),B19*$M$10,D19*$M$10),2)</f>
        <v>62.16</v>
      </c>
      <c r="M19" s="62">
        <f>B19+F19+H19+I19+J19+K19+L19</f>
        <v>2741.98</v>
      </c>
      <c r="N19" s="94"/>
    </row>
    <row r="20" spans="1:15" x14ac:dyDescent="0.2">
      <c r="A20" s="36" t="s">
        <v>11</v>
      </c>
      <c r="B20" s="56">
        <v>2250</v>
      </c>
      <c r="C20" s="57"/>
      <c r="D20" s="73">
        <v>2220</v>
      </c>
      <c r="E20" s="74"/>
      <c r="F20" s="57"/>
      <c r="G20" s="34">
        <f t="shared" ref="G20:G30" si="0">B20+C20</f>
        <v>2250</v>
      </c>
      <c r="H20" s="35">
        <f t="shared" ref="H20:H30" si="1">ROUND(IF(ISBLANK(D20),(B20+C20)*$M$6,(D20+E20)*$M$6),2)</f>
        <v>162.06</v>
      </c>
      <c r="I20" s="35">
        <f t="shared" ref="I20:I30" si="2">ROUND(IF(ISBLANK(D20),(B20+C20)*$M$7,(B20+E20)*$M$7),2)</f>
        <v>26.44</v>
      </c>
      <c r="J20" s="35">
        <f t="shared" ref="J20:J30" si="3">ROUND(IF(ISBLANK(D20),(B20+C20)*$M$8,(B20+E20)*$M$8),2)</f>
        <v>33.75</v>
      </c>
      <c r="K20" s="35">
        <f t="shared" ref="K20:K30" si="4">ROUND(IF(ISBLANK(D20),(B20+C20)*$M$9,(D20+E20)*$M$9),2)</f>
        <v>207.57</v>
      </c>
      <c r="L20" s="35">
        <f t="shared" ref="L20:L30" si="5">ROUND(IF(ISBLANK(D20),B20*$M$10,D20*$M$10),2)</f>
        <v>62.16</v>
      </c>
      <c r="M20" s="62">
        <f t="shared" ref="M20:M30" si="6">B20+H20+I20+J20+K20+L20</f>
        <v>2741.98</v>
      </c>
      <c r="N20" s="94"/>
    </row>
    <row r="21" spans="1:15" x14ac:dyDescent="0.2">
      <c r="A21" s="36" t="s">
        <v>12</v>
      </c>
      <c r="B21" s="56">
        <v>2250</v>
      </c>
      <c r="C21" s="57"/>
      <c r="D21" s="73">
        <v>2220</v>
      </c>
      <c r="E21" s="74"/>
      <c r="F21" s="57"/>
      <c r="G21" s="34">
        <f t="shared" si="0"/>
        <v>2250</v>
      </c>
      <c r="H21" s="35">
        <f t="shared" si="1"/>
        <v>162.06</v>
      </c>
      <c r="I21" s="35">
        <f t="shared" si="2"/>
        <v>26.44</v>
      </c>
      <c r="J21" s="35">
        <f t="shared" si="3"/>
        <v>33.75</v>
      </c>
      <c r="K21" s="35">
        <f t="shared" si="4"/>
        <v>207.57</v>
      </c>
      <c r="L21" s="35">
        <f t="shared" si="5"/>
        <v>62.16</v>
      </c>
      <c r="M21" s="62">
        <f t="shared" si="6"/>
        <v>2741.98</v>
      </c>
      <c r="N21" s="94"/>
    </row>
    <row r="22" spans="1:15" x14ac:dyDescent="0.2">
      <c r="A22" s="36" t="s">
        <v>13</v>
      </c>
      <c r="B22" s="56">
        <v>2250</v>
      </c>
      <c r="C22" s="57"/>
      <c r="D22" s="73">
        <v>2220</v>
      </c>
      <c r="E22" s="74"/>
      <c r="F22" s="57"/>
      <c r="G22" s="34">
        <f t="shared" si="0"/>
        <v>2250</v>
      </c>
      <c r="H22" s="35">
        <f t="shared" si="1"/>
        <v>162.06</v>
      </c>
      <c r="I22" s="35">
        <f t="shared" si="2"/>
        <v>26.44</v>
      </c>
      <c r="J22" s="35">
        <f t="shared" si="3"/>
        <v>33.75</v>
      </c>
      <c r="K22" s="35">
        <f t="shared" si="4"/>
        <v>207.57</v>
      </c>
      <c r="L22" s="35">
        <f t="shared" si="5"/>
        <v>62.16</v>
      </c>
      <c r="M22" s="62">
        <f t="shared" si="6"/>
        <v>2741.98</v>
      </c>
      <c r="N22" s="94"/>
    </row>
    <row r="23" spans="1:15" x14ac:dyDescent="0.2">
      <c r="A23" s="36" t="s">
        <v>14</v>
      </c>
      <c r="B23" s="56">
        <v>2375</v>
      </c>
      <c r="C23" s="57"/>
      <c r="D23" s="73">
        <v>2360</v>
      </c>
      <c r="E23" s="74"/>
      <c r="F23" s="57"/>
      <c r="G23" s="34">
        <f t="shared" si="0"/>
        <v>2375</v>
      </c>
      <c r="H23" s="35">
        <f t="shared" si="1"/>
        <v>172.28</v>
      </c>
      <c r="I23" s="35">
        <f t="shared" si="2"/>
        <v>27.91</v>
      </c>
      <c r="J23" s="35">
        <f t="shared" si="3"/>
        <v>35.630000000000003</v>
      </c>
      <c r="K23" s="35">
        <f t="shared" si="4"/>
        <v>220.66</v>
      </c>
      <c r="L23" s="35">
        <f t="shared" si="5"/>
        <v>66.08</v>
      </c>
      <c r="M23" s="62">
        <f t="shared" si="6"/>
        <v>2897.56</v>
      </c>
      <c r="N23" s="94"/>
    </row>
    <row r="24" spans="1:15" x14ac:dyDescent="0.2">
      <c r="A24" s="36" t="s">
        <v>15</v>
      </c>
      <c r="B24" s="56">
        <v>2375</v>
      </c>
      <c r="C24" s="57"/>
      <c r="D24" s="73">
        <v>2360</v>
      </c>
      <c r="E24" s="74"/>
      <c r="F24" s="57"/>
      <c r="G24" s="34">
        <f t="shared" si="0"/>
        <v>2375</v>
      </c>
      <c r="H24" s="35">
        <f t="shared" si="1"/>
        <v>172.28</v>
      </c>
      <c r="I24" s="35">
        <f t="shared" si="2"/>
        <v>27.91</v>
      </c>
      <c r="J24" s="35">
        <f t="shared" si="3"/>
        <v>35.630000000000003</v>
      </c>
      <c r="K24" s="35">
        <f t="shared" si="4"/>
        <v>220.66</v>
      </c>
      <c r="L24" s="35">
        <f t="shared" si="5"/>
        <v>66.08</v>
      </c>
      <c r="M24" s="62">
        <f t="shared" si="6"/>
        <v>2897.56</v>
      </c>
      <c r="N24" s="94"/>
      <c r="O24" s="52"/>
    </row>
    <row r="25" spans="1:15" x14ac:dyDescent="0.2">
      <c r="A25" s="36" t="s">
        <v>16</v>
      </c>
      <c r="B25" s="56">
        <v>2375</v>
      </c>
      <c r="C25" s="57"/>
      <c r="D25" s="73">
        <v>2360</v>
      </c>
      <c r="E25" s="74"/>
      <c r="F25" s="57"/>
      <c r="G25" s="34">
        <f t="shared" si="0"/>
        <v>2375</v>
      </c>
      <c r="H25" s="35">
        <f t="shared" si="1"/>
        <v>172.28</v>
      </c>
      <c r="I25" s="35">
        <f t="shared" si="2"/>
        <v>27.91</v>
      </c>
      <c r="J25" s="35">
        <f t="shared" si="3"/>
        <v>35.630000000000003</v>
      </c>
      <c r="K25" s="35">
        <f t="shared" si="4"/>
        <v>220.66</v>
      </c>
      <c r="L25" s="35">
        <f t="shared" si="5"/>
        <v>66.08</v>
      </c>
      <c r="M25" s="62">
        <f t="shared" si="6"/>
        <v>2897.56</v>
      </c>
      <c r="N25" s="94"/>
    </row>
    <row r="26" spans="1:15" x14ac:dyDescent="0.2">
      <c r="A26" s="36" t="s">
        <v>17</v>
      </c>
      <c r="B26" s="56">
        <v>2375</v>
      </c>
      <c r="C26" s="57"/>
      <c r="D26" s="73">
        <v>2360</v>
      </c>
      <c r="E26" s="74"/>
      <c r="F26" s="57"/>
      <c r="G26" s="34">
        <f t="shared" si="0"/>
        <v>2375</v>
      </c>
      <c r="H26" s="35">
        <f t="shared" si="1"/>
        <v>172.28</v>
      </c>
      <c r="I26" s="35">
        <f t="shared" si="2"/>
        <v>27.91</v>
      </c>
      <c r="J26" s="35">
        <f t="shared" si="3"/>
        <v>35.630000000000003</v>
      </c>
      <c r="K26" s="35">
        <f t="shared" si="4"/>
        <v>220.66</v>
      </c>
      <c r="L26" s="35">
        <f t="shared" si="5"/>
        <v>66.08</v>
      </c>
      <c r="M26" s="62">
        <f t="shared" si="6"/>
        <v>2897.56</v>
      </c>
      <c r="N26" s="94"/>
    </row>
    <row r="27" spans="1:15" x14ac:dyDescent="0.2">
      <c r="A27" s="36" t="s">
        <v>18</v>
      </c>
      <c r="B27" s="56">
        <v>2375</v>
      </c>
      <c r="C27" s="57"/>
      <c r="D27" s="73">
        <v>2360</v>
      </c>
      <c r="E27" s="74"/>
      <c r="F27" s="57"/>
      <c r="G27" s="34">
        <f t="shared" si="0"/>
        <v>2375</v>
      </c>
      <c r="H27" s="35">
        <f t="shared" si="1"/>
        <v>172.28</v>
      </c>
      <c r="I27" s="35">
        <f t="shared" si="2"/>
        <v>27.91</v>
      </c>
      <c r="J27" s="35">
        <f t="shared" si="3"/>
        <v>35.630000000000003</v>
      </c>
      <c r="K27" s="35">
        <f t="shared" si="4"/>
        <v>220.66</v>
      </c>
      <c r="L27" s="35">
        <f t="shared" si="5"/>
        <v>66.08</v>
      </c>
      <c r="M27" s="62">
        <f t="shared" si="6"/>
        <v>2897.56</v>
      </c>
      <c r="N27" s="94"/>
    </row>
    <row r="28" spans="1:15" x14ac:dyDescent="0.2">
      <c r="A28" s="36" t="s">
        <v>19</v>
      </c>
      <c r="B28" s="56">
        <v>2375</v>
      </c>
      <c r="C28" s="57"/>
      <c r="D28" s="73">
        <v>2360</v>
      </c>
      <c r="E28" s="74"/>
      <c r="F28" s="57"/>
      <c r="G28" s="34">
        <f t="shared" si="0"/>
        <v>2375</v>
      </c>
      <c r="H28" s="35">
        <f t="shared" si="1"/>
        <v>172.28</v>
      </c>
      <c r="I28" s="35">
        <f t="shared" si="2"/>
        <v>27.91</v>
      </c>
      <c r="J28" s="35">
        <f t="shared" si="3"/>
        <v>35.630000000000003</v>
      </c>
      <c r="K28" s="35">
        <f t="shared" si="4"/>
        <v>220.66</v>
      </c>
      <c r="L28" s="35">
        <f t="shared" si="5"/>
        <v>66.08</v>
      </c>
      <c r="M28" s="62">
        <f t="shared" si="6"/>
        <v>2897.56</v>
      </c>
      <c r="N28" s="94"/>
    </row>
    <row r="29" spans="1:15" x14ac:dyDescent="0.2">
      <c r="A29" s="36" t="s">
        <v>20</v>
      </c>
      <c r="B29" s="56">
        <v>2375</v>
      </c>
      <c r="C29" s="57"/>
      <c r="D29" s="73">
        <v>2360</v>
      </c>
      <c r="E29" s="74"/>
      <c r="F29" s="57"/>
      <c r="G29" s="34">
        <f t="shared" si="0"/>
        <v>2375</v>
      </c>
      <c r="H29" s="35">
        <f t="shared" si="1"/>
        <v>172.28</v>
      </c>
      <c r="I29" s="35">
        <f t="shared" si="2"/>
        <v>27.91</v>
      </c>
      <c r="J29" s="35">
        <f t="shared" si="3"/>
        <v>35.630000000000003</v>
      </c>
      <c r="K29" s="35">
        <f t="shared" si="4"/>
        <v>220.66</v>
      </c>
      <c r="L29" s="35">
        <f t="shared" si="5"/>
        <v>66.08</v>
      </c>
      <c r="M29" s="62">
        <f t="shared" si="6"/>
        <v>2897.56</v>
      </c>
      <c r="N29" s="94"/>
    </row>
    <row r="30" spans="1:15" ht="15" thickBot="1" x14ac:dyDescent="0.25">
      <c r="A30" s="37" t="s">
        <v>21</v>
      </c>
      <c r="B30" s="13">
        <v>2375</v>
      </c>
      <c r="C30" s="13"/>
      <c r="D30" s="14">
        <v>2360</v>
      </c>
      <c r="E30" s="14"/>
      <c r="F30" s="13"/>
      <c r="G30" s="38">
        <f t="shared" si="0"/>
        <v>2375</v>
      </c>
      <c r="H30" s="39">
        <f t="shared" si="1"/>
        <v>172.28</v>
      </c>
      <c r="I30" s="39">
        <f t="shared" si="2"/>
        <v>27.91</v>
      </c>
      <c r="J30" s="39">
        <f t="shared" si="3"/>
        <v>35.630000000000003</v>
      </c>
      <c r="K30" s="39">
        <f t="shared" si="4"/>
        <v>220.66</v>
      </c>
      <c r="L30" s="39">
        <f t="shared" si="5"/>
        <v>66.08</v>
      </c>
      <c r="M30" s="63">
        <f t="shared" si="6"/>
        <v>2897.56</v>
      </c>
      <c r="N30" s="94"/>
    </row>
    <row r="31" spans="1:15" ht="15" x14ac:dyDescent="0.25">
      <c r="A31" s="40"/>
      <c r="B31" s="33">
        <f>SUM(B19:B30)</f>
        <v>28000</v>
      </c>
      <c r="C31" s="33">
        <f>SUM(C19:C30)</f>
        <v>0</v>
      </c>
      <c r="D31" s="33">
        <f>SUM(D19:D30)</f>
        <v>27760</v>
      </c>
      <c r="E31" s="33">
        <f>SUM(E19:E30)</f>
        <v>0</v>
      </c>
      <c r="F31" s="33">
        <f t="shared" ref="F31:L31" si="7">SUM(F19:F30)</f>
        <v>0</v>
      </c>
      <c r="G31" s="33">
        <f>SUM(G19:G30)</f>
        <v>28000</v>
      </c>
      <c r="H31" s="33">
        <f t="shared" si="7"/>
        <v>2026.4799999999998</v>
      </c>
      <c r="I31" s="33">
        <f t="shared" si="7"/>
        <v>329.04000000000008</v>
      </c>
      <c r="J31" s="33">
        <f t="shared" si="7"/>
        <v>420.03999999999996</v>
      </c>
      <c r="K31" s="33">
        <f t="shared" si="7"/>
        <v>2595.56</v>
      </c>
      <c r="L31" s="33">
        <f t="shared" si="7"/>
        <v>777.28000000000009</v>
      </c>
      <c r="M31" s="64">
        <f>SUM(M19:M30)</f>
        <v>34148.400000000009</v>
      </c>
      <c r="N31" s="94"/>
      <c r="O31" s="75"/>
    </row>
    <row r="32" spans="1:15" x14ac:dyDescent="0.2">
      <c r="A32" s="40"/>
      <c r="B32" s="40"/>
      <c r="C32" s="40"/>
      <c r="D32" s="40"/>
      <c r="E32" s="40"/>
      <c r="F32" s="40"/>
      <c r="G32" s="40"/>
      <c r="H32" s="110">
        <f>H31+I31+J31+K31</f>
        <v>5371.12</v>
      </c>
      <c r="I32" s="111"/>
      <c r="J32" s="111"/>
      <c r="K32" s="112"/>
      <c r="L32" s="41"/>
      <c r="M32" s="42" t="s">
        <v>33</v>
      </c>
      <c r="N32" s="94"/>
    </row>
    <row r="33" spans="1:14" ht="15" x14ac:dyDescent="0.2">
      <c r="A33" s="6" t="s">
        <v>44</v>
      </c>
      <c r="B33" s="40"/>
      <c r="C33" s="40"/>
      <c r="D33" s="40"/>
      <c r="E33" s="40"/>
      <c r="F33" s="40"/>
      <c r="G33" s="40"/>
      <c r="H33" s="40"/>
      <c r="I33" s="40"/>
      <c r="J33" s="40"/>
      <c r="L33" s="76"/>
      <c r="M33" s="42"/>
      <c r="N33" s="94"/>
    </row>
    <row r="34" spans="1:1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3"/>
      <c r="K34" s="44" t="s">
        <v>51</v>
      </c>
      <c r="L34" s="44"/>
      <c r="M34" s="45">
        <f>M31-K37</f>
        <v>0</v>
      </c>
      <c r="N34" s="94"/>
    </row>
    <row r="35" spans="1:14" x14ac:dyDescent="0.2">
      <c r="A35" s="46"/>
      <c r="B35" s="47" t="s">
        <v>46</v>
      </c>
      <c r="C35" s="47"/>
      <c r="D35" s="47"/>
      <c r="E35" s="48"/>
      <c r="F35" s="22"/>
      <c r="G35" s="22"/>
      <c r="H35" s="22"/>
      <c r="I35" s="22"/>
      <c r="J35" s="22"/>
      <c r="K35" s="49" t="s">
        <v>52</v>
      </c>
      <c r="L35" s="50"/>
      <c r="N35" s="94"/>
    </row>
    <row r="36" spans="1:14" ht="12.75" x14ac:dyDescent="0.2">
      <c r="A36" s="100" t="s">
        <v>47</v>
      </c>
      <c r="B36" s="100"/>
      <c r="C36" s="58"/>
      <c r="D36" s="101"/>
      <c r="E36" s="101"/>
      <c r="F36" s="104" t="s">
        <v>48</v>
      </c>
      <c r="G36" s="105"/>
      <c r="H36" s="5" t="s">
        <v>50</v>
      </c>
      <c r="I36" s="108" t="s">
        <v>42</v>
      </c>
      <c r="J36" s="109"/>
      <c r="K36" s="104" t="s">
        <v>49</v>
      </c>
      <c r="L36" s="105"/>
      <c r="M36" s="60" t="s">
        <v>50</v>
      </c>
      <c r="N36" s="94"/>
    </row>
    <row r="37" spans="1:14" ht="15" x14ac:dyDescent="0.25">
      <c r="A37" s="102">
        <v>6148.4</v>
      </c>
      <c r="B37" s="103"/>
      <c r="C37" s="59">
        <v>0</v>
      </c>
      <c r="D37" s="103">
        <v>0</v>
      </c>
      <c r="E37" s="103"/>
      <c r="F37" s="106">
        <f>A37+C37+D37</f>
        <v>6148.4</v>
      </c>
      <c r="G37" s="107"/>
      <c r="H37" s="51">
        <f>F37*100/K37</f>
        <v>18.00494313057127</v>
      </c>
      <c r="I37" s="98">
        <v>28000</v>
      </c>
      <c r="J37" s="99"/>
      <c r="K37" s="96">
        <f>F37+I37</f>
        <v>34148.400000000001</v>
      </c>
      <c r="L37" s="97"/>
      <c r="M37" s="65">
        <v>1</v>
      </c>
      <c r="N37" s="95"/>
    </row>
    <row r="38" spans="1:14" ht="12.75" x14ac:dyDescent="0.2">
      <c r="A38" s="4" t="s">
        <v>64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4" ht="12.7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1" spans="1:14" x14ac:dyDescent="0.2">
      <c r="A41" s="22"/>
    </row>
  </sheetData>
  <sheetProtection password="C550" sheet="1" objects="1" scenarios="1"/>
  <mergeCells count="35">
    <mergeCell ref="B6:C6"/>
    <mergeCell ref="H14:J14"/>
    <mergeCell ref="H15:J15"/>
    <mergeCell ref="H16:J16"/>
    <mergeCell ref="E6:G6"/>
    <mergeCell ref="E7:G7"/>
    <mergeCell ref="E8:G8"/>
    <mergeCell ref="E9:G9"/>
    <mergeCell ref="E10:G10"/>
    <mergeCell ref="E11:G11"/>
    <mergeCell ref="E12:G12"/>
    <mergeCell ref="E13:G13"/>
    <mergeCell ref="M17:M18"/>
    <mergeCell ref="H17:L17"/>
    <mergeCell ref="F17:F18"/>
    <mergeCell ref="G17:G18"/>
    <mergeCell ref="B17:B18"/>
    <mergeCell ref="C17:C18"/>
    <mergeCell ref="D17:E17"/>
    <mergeCell ref="N1:N37"/>
    <mergeCell ref="K37:L37"/>
    <mergeCell ref="I37:J37"/>
    <mergeCell ref="A36:B36"/>
    <mergeCell ref="D36:E36"/>
    <mergeCell ref="A37:B37"/>
    <mergeCell ref="D37:E37"/>
    <mergeCell ref="F36:G36"/>
    <mergeCell ref="F37:G37"/>
    <mergeCell ref="I36:J36"/>
    <mergeCell ref="K36:L36"/>
    <mergeCell ref="H32:K32"/>
    <mergeCell ref="E5:G5"/>
    <mergeCell ref="E3:M3"/>
    <mergeCell ref="A15:C15"/>
    <mergeCell ref="A17:A18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>
    <oddHeader>&amp;L&amp;"Arial,Fett Kursiv"&amp;12
&amp;C&amp;"Arial,Fett"&amp;14Personalausgaben- und Finazierungsplan&amp;RAnlage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O45"/>
  <sheetViews>
    <sheetView tabSelected="1" view="pageLayout" zoomScaleNormal="95" workbookViewId="0">
      <selection activeCell="B21" sqref="B21"/>
    </sheetView>
  </sheetViews>
  <sheetFormatPr baseColWidth="10" defaultColWidth="11" defaultRowHeight="14.25" x14ac:dyDescent="0.2"/>
  <cols>
    <col min="1" max="1" width="11" style="17"/>
    <col min="2" max="2" width="9.25" style="17" customWidth="1"/>
    <col min="3" max="3" width="10.25" style="17" customWidth="1"/>
    <col min="4" max="4" width="10.375" style="17" customWidth="1"/>
    <col min="5" max="5" width="8.875" style="17" bestFit="1" customWidth="1"/>
    <col min="6" max="6" width="8.875" style="17" customWidth="1"/>
    <col min="7" max="7" width="10.875" style="17" customWidth="1"/>
    <col min="8" max="8" width="9.25" style="17" customWidth="1"/>
    <col min="9" max="9" width="8.875" style="17" bestFit="1" customWidth="1"/>
    <col min="10" max="10" width="8.625" style="17" customWidth="1"/>
    <col min="11" max="11" width="9.375" style="17" customWidth="1"/>
    <col min="12" max="12" width="8.625" style="17" customWidth="1"/>
    <col min="13" max="13" width="11" style="17"/>
    <col min="14" max="14" width="11" style="22"/>
    <col min="15" max="15" width="11.125" style="22" bestFit="1" customWidth="1"/>
    <col min="16" max="16384" width="11" style="22"/>
  </cols>
  <sheetData>
    <row r="1" spans="1:14" ht="15.75" customHeight="1" x14ac:dyDescent="0.2">
      <c r="A1" s="15" t="s">
        <v>53</v>
      </c>
      <c r="B1" s="16"/>
      <c r="N1" s="93" t="s">
        <v>43</v>
      </c>
    </row>
    <row r="2" spans="1:14" x14ac:dyDescent="0.2">
      <c r="I2" s="2"/>
      <c r="J2" s="2"/>
      <c r="K2" s="2"/>
      <c r="L2" s="2"/>
      <c r="M2" s="2"/>
      <c r="N2" s="94"/>
    </row>
    <row r="3" spans="1:14" x14ac:dyDescent="0.2">
      <c r="A3" s="17" t="s">
        <v>28</v>
      </c>
      <c r="B3" s="2"/>
      <c r="C3" s="2"/>
      <c r="D3" s="2"/>
      <c r="E3" s="157"/>
      <c r="F3" s="158"/>
      <c r="G3" s="158"/>
      <c r="H3" s="158"/>
      <c r="I3" s="158"/>
      <c r="J3" s="158"/>
      <c r="K3" s="158"/>
      <c r="L3" s="158"/>
      <c r="M3" s="158"/>
      <c r="N3" s="94"/>
    </row>
    <row r="4" spans="1:14" x14ac:dyDescent="0.2">
      <c r="A4" s="18"/>
      <c r="B4" s="2"/>
      <c r="C4" s="2"/>
      <c r="D4" s="2"/>
      <c r="E4" s="19"/>
      <c r="F4" s="19"/>
      <c r="G4" s="19"/>
      <c r="H4" s="19"/>
      <c r="I4" s="19"/>
      <c r="J4" s="19"/>
      <c r="K4" s="19"/>
      <c r="L4" s="19"/>
      <c r="M4" s="19"/>
      <c r="N4" s="94"/>
    </row>
    <row r="5" spans="1:14" ht="15" x14ac:dyDescent="0.25">
      <c r="A5" s="17" t="s">
        <v>0</v>
      </c>
      <c r="E5" s="151"/>
      <c r="F5" s="152"/>
      <c r="G5" s="153"/>
      <c r="H5" s="19"/>
      <c r="I5" s="20" t="s">
        <v>65</v>
      </c>
      <c r="J5" s="19"/>
      <c r="K5" s="19"/>
      <c r="L5" s="21" t="s">
        <v>45</v>
      </c>
      <c r="M5" s="61">
        <v>2021</v>
      </c>
      <c r="N5" s="94"/>
    </row>
    <row r="6" spans="1:14" x14ac:dyDescent="0.2">
      <c r="A6" s="17" t="s">
        <v>1</v>
      </c>
      <c r="B6" s="135"/>
      <c r="C6" s="135"/>
      <c r="E6" s="148"/>
      <c r="F6" s="149"/>
      <c r="G6" s="150"/>
      <c r="H6" s="19"/>
      <c r="I6" s="17" t="s">
        <v>22</v>
      </c>
      <c r="J6" s="22"/>
      <c r="K6" s="19"/>
      <c r="L6" s="19"/>
      <c r="M6" s="77"/>
      <c r="N6" s="94"/>
    </row>
    <row r="7" spans="1:14" x14ac:dyDescent="0.2">
      <c r="A7" s="17" t="s">
        <v>41</v>
      </c>
      <c r="B7" s="23"/>
      <c r="C7" s="23"/>
      <c r="E7" s="151"/>
      <c r="F7" s="152"/>
      <c r="G7" s="153"/>
      <c r="H7" s="19"/>
      <c r="I7" s="17" t="s">
        <v>23</v>
      </c>
      <c r="J7" s="22"/>
      <c r="K7" s="19"/>
      <c r="L7" s="19"/>
      <c r="M7" s="79"/>
      <c r="N7" s="94"/>
    </row>
    <row r="8" spans="1:14" x14ac:dyDescent="0.2">
      <c r="A8" s="17" t="s">
        <v>31</v>
      </c>
      <c r="E8" s="154"/>
      <c r="F8" s="146"/>
      <c r="G8" s="147"/>
      <c r="H8" s="19"/>
      <c r="I8" s="17" t="s">
        <v>26</v>
      </c>
      <c r="J8" s="22"/>
      <c r="K8" s="19"/>
      <c r="L8" s="19"/>
      <c r="M8" s="78"/>
      <c r="N8" s="94"/>
    </row>
    <row r="9" spans="1:14" x14ac:dyDescent="0.2">
      <c r="A9" s="17" t="s">
        <v>27</v>
      </c>
      <c r="C9" s="2"/>
      <c r="E9" s="155"/>
      <c r="F9" s="149"/>
      <c r="G9" s="150"/>
      <c r="H9" s="19"/>
      <c r="I9" s="17" t="s">
        <v>24</v>
      </c>
      <c r="J9" s="22"/>
      <c r="K9" s="19"/>
      <c r="L9" s="19"/>
      <c r="M9" s="78"/>
      <c r="N9" s="94"/>
    </row>
    <row r="10" spans="1:14" x14ac:dyDescent="0.2">
      <c r="A10" s="17" t="s">
        <v>2</v>
      </c>
      <c r="C10" s="24"/>
      <c r="E10" s="151"/>
      <c r="F10" s="152"/>
      <c r="G10" s="153"/>
      <c r="H10" s="19"/>
      <c r="I10" s="17" t="s">
        <v>30</v>
      </c>
      <c r="J10" s="22"/>
      <c r="K10" s="19"/>
      <c r="L10" s="19"/>
      <c r="M10" s="78"/>
      <c r="N10" s="94"/>
    </row>
    <row r="11" spans="1:14" x14ac:dyDescent="0.2">
      <c r="A11" s="17" t="s">
        <v>32</v>
      </c>
      <c r="C11" s="25"/>
      <c r="E11" s="151"/>
      <c r="F11" s="152"/>
      <c r="G11" s="153"/>
      <c r="H11" s="19"/>
      <c r="I11" s="22"/>
      <c r="J11" s="22"/>
      <c r="K11" s="19"/>
      <c r="L11" s="19"/>
      <c r="M11" s="22"/>
      <c r="N11" s="94"/>
    </row>
    <row r="12" spans="1:14" ht="15" x14ac:dyDescent="0.2">
      <c r="A12" s="1" t="s">
        <v>38</v>
      </c>
      <c r="B12" s="2"/>
      <c r="C12" s="2"/>
      <c r="D12" s="2"/>
      <c r="E12" s="151"/>
      <c r="F12" s="152"/>
      <c r="G12" s="153"/>
      <c r="H12" s="19"/>
      <c r="I12" s="19"/>
      <c r="J12" s="19"/>
      <c r="K12" s="19"/>
      <c r="L12" s="19"/>
      <c r="M12" s="26"/>
      <c r="N12" s="94"/>
    </row>
    <row r="13" spans="1:14" ht="15" x14ac:dyDescent="0.2">
      <c r="A13" s="3" t="s">
        <v>39</v>
      </c>
      <c r="B13" s="2"/>
      <c r="C13" s="2"/>
      <c r="D13" s="2"/>
      <c r="E13" s="151"/>
      <c r="F13" s="152"/>
      <c r="G13" s="153"/>
      <c r="H13" s="27"/>
      <c r="I13" s="28"/>
      <c r="J13" s="28"/>
      <c r="K13" s="28"/>
      <c r="L13" s="28"/>
      <c r="M13" s="29"/>
      <c r="N13" s="94"/>
    </row>
    <row r="14" spans="1:14" ht="15" x14ac:dyDescent="0.2">
      <c r="A14" s="1" t="s">
        <v>40</v>
      </c>
      <c r="B14" s="2"/>
      <c r="C14" s="2"/>
      <c r="D14" s="2"/>
      <c r="E14" s="151"/>
      <c r="F14" s="152"/>
      <c r="G14" s="153"/>
      <c r="H14" s="136"/>
      <c r="I14" s="136"/>
      <c r="J14" s="136"/>
      <c r="K14" s="2"/>
      <c r="L14" s="2"/>
      <c r="M14" s="2"/>
      <c r="N14" s="94"/>
    </row>
    <row r="15" spans="1:14" x14ac:dyDescent="0.2">
      <c r="A15" s="145"/>
      <c r="B15" s="146"/>
      <c r="C15" s="147"/>
      <c r="D15" s="2"/>
      <c r="E15" s="156"/>
      <c r="F15" s="152"/>
      <c r="G15" s="153"/>
      <c r="H15" s="136"/>
      <c r="I15" s="136"/>
      <c r="J15" s="136"/>
      <c r="K15" s="22"/>
      <c r="M15" s="22"/>
      <c r="N15" s="94"/>
    </row>
    <row r="16" spans="1:14" x14ac:dyDescent="0.2">
      <c r="A16" s="22"/>
      <c r="B16" s="22"/>
      <c r="C16" s="22"/>
      <c r="D16" s="22"/>
      <c r="E16" s="22"/>
      <c r="F16" s="22"/>
      <c r="G16" s="22"/>
      <c r="H16" s="137"/>
      <c r="I16" s="137"/>
      <c r="J16" s="137"/>
      <c r="K16" s="22"/>
      <c r="M16" s="22"/>
      <c r="N16" s="94"/>
    </row>
    <row r="17" spans="1:15" ht="19.5" customHeight="1" x14ac:dyDescent="0.2">
      <c r="A17" s="121" t="s">
        <v>3</v>
      </c>
      <c r="B17" s="129" t="s">
        <v>25</v>
      </c>
      <c r="C17" s="131" t="s">
        <v>66</v>
      </c>
      <c r="D17" s="133" t="s">
        <v>35</v>
      </c>
      <c r="E17" s="134"/>
      <c r="F17" s="127" t="s">
        <v>37</v>
      </c>
      <c r="G17" s="127" t="s">
        <v>36</v>
      </c>
      <c r="H17" s="123" t="s">
        <v>4</v>
      </c>
      <c r="I17" s="125"/>
      <c r="J17" s="125"/>
      <c r="K17" s="125"/>
      <c r="L17" s="126"/>
      <c r="M17" s="123" t="s">
        <v>9</v>
      </c>
      <c r="N17" s="94"/>
    </row>
    <row r="18" spans="1:15" ht="39.75" customHeight="1" thickBot="1" x14ac:dyDescent="0.25">
      <c r="A18" s="122"/>
      <c r="B18" s="130"/>
      <c r="C18" s="132"/>
      <c r="D18" s="30" t="s">
        <v>34</v>
      </c>
      <c r="E18" s="31" t="s">
        <v>54</v>
      </c>
      <c r="F18" s="128"/>
      <c r="G18" s="128"/>
      <c r="H18" s="32" t="s">
        <v>5</v>
      </c>
      <c r="I18" s="91" t="s">
        <v>6</v>
      </c>
      <c r="J18" s="91" t="s">
        <v>7</v>
      </c>
      <c r="K18" s="32" t="s">
        <v>8</v>
      </c>
      <c r="L18" s="32" t="s">
        <v>29</v>
      </c>
      <c r="M18" s="124"/>
      <c r="N18" s="94"/>
    </row>
    <row r="19" spans="1:15" ht="15" customHeight="1" x14ac:dyDescent="0.2">
      <c r="A19" s="33" t="s">
        <v>10</v>
      </c>
      <c r="B19" s="80"/>
      <c r="C19" s="80"/>
      <c r="D19" s="81"/>
      <c r="E19" s="81"/>
      <c r="F19" s="80"/>
      <c r="G19" s="34">
        <f>B19+C19</f>
        <v>0</v>
      </c>
      <c r="H19" s="35">
        <f>ROUND(IF(ISBLANK(D19),(B19+C19)*$M$6,(D19+E19)*$M$6),2)</f>
        <v>0</v>
      </c>
      <c r="I19" s="35">
        <f>ROUND(IF(ISBLANK(D19),(B19+C19)*$M$7,(D19+E19)*$M$7),2)</f>
        <v>0</v>
      </c>
      <c r="J19" s="35">
        <f>ROUND(IF(ISBLANK(D19),(B19+C19)*$M$8,(D19+E19)*$M$8),2)</f>
        <v>0</v>
      </c>
      <c r="K19" s="35">
        <f>ROUND(IF(ISBLANK(D19),(B19+C19)*$M$9,(D19+E19)*$M$9),2)</f>
        <v>0</v>
      </c>
      <c r="L19" s="35">
        <f>ROUND(IF(ISBLANK(D19),B19*$M$10,D19*$M$10),2)</f>
        <v>0</v>
      </c>
      <c r="M19" s="62">
        <f>G19+F19+H19+I19+J19+K19+L19</f>
        <v>0</v>
      </c>
      <c r="N19" s="94"/>
    </row>
    <row r="20" spans="1:15" x14ac:dyDescent="0.2">
      <c r="A20" s="36" t="s">
        <v>11</v>
      </c>
      <c r="B20" s="80"/>
      <c r="C20" s="82"/>
      <c r="D20" s="83"/>
      <c r="E20" s="83"/>
      <c r="F20" s="82"/>
      <c r="G20" s="34">
        <f t="shared" ref="G20:G30" si="0">B20+C20</f>
        <v>0</v>
      </c>
      <c r="H20" s="35">
        <f t="shared" ref="H20:H30" si="1">ROUND(IF(ISBLANK(D20),(B20+C20)*$M$6,(D20+E20)*$M$6),2)</f>
        <v>0</v>
      </c>
      <c r="I20" s="35">
        <f t="shared" ref="I20:I30" si="2">ROUND(IF(ISBLANK(D20),(B20+C20)*$M$7,(D20+E20)*$M$7),2)</f>
        <v>0</v>
      </c>
      <c r="J20" s="35">
        <f t="shared" ref="J20:J30" si="3">ROUND(IF(ISBLANK(D20),(B20+C20)*$M$8,(D20+E20)*$M$8),2)</f>
        <v>0</v>
      </c>
      <c r="K20" s="35">
        <f t="shared" ref="K20:K30" si="4">ROUND(IF(ISBLANK(D20),(B20+C20)*$M$9,(D20+E20)*$M$9),2)</f>
        <v>0</v>
      </c>
      <c r="L20" s="35">
        <f t="shared" ref="L20:L30" si="5">ROUND(IF(ISBLANK(D20),B20*$M$10,D20*$M$10),2)</f>
        <v>0</v>
      </c>
      <c r="M20" s="62">
        <f t="shared" ref="M20:M28" si="6">G20+F20+H20+I20+J20+K20+L20</f>
        <v>0</v>
      </c>
      <c r="N20" s="94"/>
    </row>
    <row r="21" spans="1:15" x14ac:dyDescent="0.2">
      <c r="A21" s="36" t="s">
        <v>12</v>
      </c>
      <c r="B21" s="80"/>
      <c r="C21" s="82"/>
      <c r="D21" s="83"/>
      <c r="E21" s="83"/>
      <c r="F21" s="82"/>
      <c r="G21" s="34">
        <f t="shared" si="0"/>
        <v>0</v>
      </c>
      <c r="H21" s="35">
        <f t="shared" si="1"/>
        <v>0</v>
      </c>
      <c r="I21" s="35">
        <f t="shared" si="2"/>
        <v>0</v>
      </c>
      <c r="J21" s="35">
        <f t="shared" si="3"/>
        <v>0</v>
      </c>
      <c r="K21" s="35">
        <f t="shared" si="4"/>
        <v>0</v>
      </c>
      <c r="L21" s="35">
        <f t="shared" si="5"/>
        <v>0</v>
      </c>
      <c r="M21" s="62">
        <f t="shared" si="6"/>
        <v>0</v>
      </c>
      <c r="N21" s="94"/>
    </row>
    <row r="22" spans="1:15" x14ac:dyDescent="0.2">
      <c r="A22" s="36" t="s">
        <v>13</v>
      </c>
      <c r="B22" s="80"/>
      <c r="C22" s="82"/>
      <c r="D22" s="83"/>
      <c r="E22" s="83"/>
      <c r="F22" s="82"/>
      <c r="G22" s="34">
        <f t="shared" si="0"/>
        <v>0</v>
      </c>
      <c r="H22" s="35">
        <f t="shared" si="1"/>
        <v>0</v>
      </c>
      <c r="I22" s="35">
        <f t="shared" si="2"/>
        <v>0</v>
      </c>
      <c r="J22" s="35">
        <f t="shared" si="3"/>
        <v>0</v>
      </c>
      <c r="K22" s="35">
        <f t="shared" si="4"/>
        <v>0</v>
      </c>
      <c r="L22" s="35">
        <f t="shared" si="5"/>
        <v>0</v>
      </c>
      <c r="M22" s="62">
        <f t="shared" si="6"/>
        <v>0</v>
      </c>
      <c r="N22" s="94"/>
    </row>
    <row r="23" spans="1:15" x14ac:dyDescent="0.2">
      <c r="A23" s="36" t="s">
        <v>14</v>
      </c>
      <c r="B23" s="80"/>
      <c r="C23" s="82"/>
      <c r="D23" s="83"/>
      <c r="E23" s="83"/>
      <c r="F23" s="82"/>
      <c r="G23" s="34">
        <f t="shared" si="0"/>
        <v>0</v>
      </c>
      <c r="H23" s="35">
        <f t="shared" si="1"/>
        <v>0</v>
      </c>
      <c r="I23" s="35">
        <f t="shared" si="2"/>
        <v>0</v>
      </c>
      <c r="J23" s="35">
        <f t="shared" si="3"/>
        <v>0</v>
      </c>
      <c r="K23" s="35">
        <f t="shared" si="4"/>
        <v>0</v>
      </c>
      <c r="L23" s="35">
        <f t="shared" si="5"/>
        <v>0</v>
      </c>
      <c r="M23" s="62">
        <f t="shared" si="6"/>
        <v>0</v>
      </c>
      <c r="N23" s="94"/>
    </row>
    <row r="24" spans="1:15" x14ac:dyDescent="0.2">
      <c r="A24" s="36" t="s">
        <v>15</v>
      </c>
      <c r="B24" s="80"/>
      <c r="C24" s="82"/>
      <c r="D24" s="83"/>
      <c r="E24" s="83"/>
      <c r="F24" s="82"/>
      <c r="G24" s="34">
        <f t="shared" si="0"/>
        <v>0</v>
      </c>
      <c r="H24" s="35">
        <f t="shared" si="1"/>
        <v>0</v>
      </c>
      <c r="I24" s="35">
        <f t="shared" si="2"/>
        <v>0</v>
      </c>
      <c r="J24" s="35">
        <f t="shared" si="3"/>
        <v>0</v>
      </c>
      <c r="K24" s="35">
        <f t="shared" si="4"/>
        <v>0</v>
      </c>
      <c r="L24" s="35">
        <f t="shared" si="5"/>
        <v>0</v>
      </c>
      <c r="M24" s="62">
        <f t="shared" si="6"/>
        <v>0</v>
      </c>
      <c r="N24" s="94"/>
      <c r="O24" s="52"/>
    </row>
    <row r="25" spans="1:15" x14ac:dyDescent="0.2">
      <c r="A25" s="36" t="s">
        <v>16</v>
      </c>
      <c r="B25" s="80"/>
      <c r="C25" s="82"/>
      <c r="D25" s="83"/>
      <c r="E25" s="83"/>
      <c r="F25" s="82"/>
      <c r="G25" s="34">
        <f t="shared" si="0"/>
        <v>0</v>
      </c>
      <c r="H25" s="35">
        <f t="shared" si="1"/>
        <v>0</v>
      </c>
      <c r="I25" s="35">
        <f t="shared" si="2"/>
        <v>0</v>
      </c>
      <c r="J25" s="35">
        <f t="shared" si="3"/>
        <v>0</v>
      </c>
      <c r="K25" s="35">
        <f t="shared" si="4"/>
        <v>0</v>
      </c>
      <c r="L25" s="35">
        <f t="shared" si="5"/>
        <v>0</v>
      </c>
      <c r="M25" s="62">
        <f t="shared" si="6"/>
        <v>0</v>
      </c>
      <c r="N25" s="94"/>
    </row>
    <row r="26" spans="1:15" x14ac:dyDescent="0.2">
      <c r="A26" s="36" t="s">
        <v>17</v>
      </c>
      <c r="B26" s="80"/>
      <c r="C26" s="82"/>
      <c r="D26" s="83"/>
      <c r="E26" s="83"/>
      <c r="F26" s="82"/>
      <c r="G26" s="34">
        <f t="shared" si="0"/>
        <v>0</v>
      </c>
      <c r="H26" s="35">
        <f t="shared" si="1"/>
        <v>0</v>
      </c>
      <c r="I26" s="35">
        <f t="shared" si="2"/>
        <v>0</v>
      </c>
      <c r="J26" s="35">
        <f t="shared" si="3"/>
        <v>0</v>
      </c>
      <c r="K26" s="35">
        <f t="shared" si="4"/>
        <v>0</v>
      </c>
      <c r="L26" s="35">
        <f t="shared" si="5"/>
        <v>0</v>
      </c>
      <c r="M26" s="62">
        <f t="shared" si="6"/>
        <v>0</v>
      </c>
      <c r="N26" s="94"/>
    </row>
    <row r="27" spans="1:15" x14ac:dyDescent="0.2">
      <c r="A27" s="36" t="s">
        <v>18</v>
      </c>
      <c r="B27" s="80"/>
      <c r="C27" s="82"/>
      <c r="D27" s="83"/>
      <c r="E27" s="83"/>
      <c r="F27" s="82"/>
      <c r="G27" s="34">
        <f t="shared" si="0"/>
        <v>0</v>
      </c>
      <c r="H27" s="35">
        <f t="shared" si="1"/>
        <v>0</v>
      </c>
      <c r="I27" s="35">
        <f t="shared" si="2"/>
        <v>0</v>
      </c>
      <c r="J27" s="35">
        <f t="shared" si="3"/>
        <v>0</v>
      </c>
      <c r="K27" s="35">
        <f t="shared" si="4"/>
        <v>0</v>
      </c>
      <c r="L27" s="35">
        <f t="shared" si="5"/>
        <v>0</v>
      </c>
      <c r="M27" s="62">
        <f t="shared" si="6"/>
        <v>0</v>
      </c>
      <c r="N27" s="94"/>
    </row>
    <row r="28" spans="1:15" x14ac:dyDescent="0.2">
      <c r="A28" s="36" t="s">
        <v>19</v>
      </c>
      <c r="B28" s="80"/>
      <c r="C28" s="82"/>
      <c r="D28" s="83"/>
      <c r="E28" s="83"/>
      <c r="F28" s="82"/>
      <c r="G28" s="34">
        <f t="shared" si="0"/>
        <v>0</v>
      </c>
      <c r="H28" s="35">
        <f t="shared" si="1"/>
        <v>0</v>
      </c>
      <c r="I28" s="35">
        <f t="shared" si="2"/>
        <v>0</v>
      </c>
      <c r="J28" s="35">
        <f t="shared" si="3"/>
        <v>0</v>
      </c>
      <c r="K28" s="35">
        <f t="shared" si="4"/>
        <v>0</v>
      </c>
      <c r="L28" s="35">
        <f t="shared" si="5"/>
        <v>0</v>
      </c>
      <c r="M28" s="62">
        <f t="shared" si="6"/>
        <v>0</v>
      </c>
      <c r="N28" s="94"/>
    </row>
    <row r="29" spans="1:15" x14ac:dyDescent="0.2">
      <c r="A29" s="36" t="s">
        <v>20</v>
      </c>
      <c r="B29" s="80"/>
      <c r="C29" s="82"/>
      <c r="D29" s="83"/>
      <c r="E29" s="83"/>
      <c r="F29" s="82"/>
      <c r="G29" s="34">
        <f t="shared" si="0"/>
        <v>0</v>
      </c>
      <c r="H29" s="35">
        <f>ROUND(IF(ISBLANK(D29),(B29+C29)*$M$6,(D29+E29)*$M$6),2)</f>
        <v>0</v>
      </c>
      <c r="I29" s="35">
        <f>ROUND(IF(ISBLANK(D29),(B29+C29)*$M$7,(D29+E29)*$M$7),2)</f>
        <v>0</v>
      </c>
      <c r="J29" s="35">
        <f t="shared" si="3"/>
        <v>0</v>
      </c>
      <c r="K29" s="35">
        <f t="shared" si="4"/>
        <v>0</v>
      </c>
      <c r="L29" s="35">
        <f t="shared" si="5"/>
        <v>0</v>
      </c>
      <c r="M29" s="62">
        <f>G29+F29+H29+I29+J29+K29+L29</f>
        <v>0</v>
      </c>
      <c r="N29" s="94"/>
    </row>
    <row r="30" spans="1:15" ht="15" thickBot="1" x14ac:dyDescent="0.25">
      <c r="A30" s="37" t="s">
        <v>21</v>
      </c>
      <c r="B30" s="10"/>
      <c r="C30" s="10"/>
      <c r="D30" s="11"/>
      <c r="E30" s="11"/>
      <c r="F30" s="10"/>
      <c r="G30" s="38">
        <f t="shared" si="0"/>
        <v>0</v>
      </c>
      <c r="H30" s="39">
        <f t="shared" si="1"/>
        <v>0</v>
      </c>
      <c r="I30" s="39">
        <f t="shared" si="2"/>
        <v>0</v>
      </c>
      <c r="J30" s="39">
        <f t="shared" si="3"/>
        <v>0</v>
      </c>
      <c r="K30" s="39">
        <f t="shared" si="4"/>
        <v>0</v>
      </c>
      <c r="L30" s="39">
        <f t="shared" si="5"/>
        <v>0</v>
      </c>
      <c r="M30" s="38">
        <f>G30+F30+H30+I30+J30+K30+L30</f>
        <v>0</v>
      </c>
      <c r="N30" s="94"/>
    </row>
    <row r="31" spans="1:15" ht="15" x14ac:dyDescent="0.25">
      <c r="A31" s="40"/>
      <c r="B31" s="33">
        <f>SUM(B19:B30)</f>
        <v>0</v>
      </c>
      <c r="C31" s="33">
        <f>SUM(C19:C30)</f>
        <v>0</v>
      </c>
      <c r="D31" s="33">
        <f>SUM(D19:D30)</f>
        <v>0</v>
      </c>
      <c r="E31" s="33">
        <f>SUM(E19:E30)</f>
        <v>0</v>
      </c>
      <c r="F31" s="33">
        <f t="shared" ref="F31:M31" si="7">SUM(F19:F30)</f>
        <v>0</v>
      </c>
      <c r="G31" s="33">
        <f>SUM(G19:G30)</f>
        <v>0</v>
      </c>
      <c r="H31" s="33">
        <f t="shared" si="7"/>
        <v>0</v>
      </c>
      <c r="I31" s="33">
        <f t="shared" si="7"/>
        <v>0</v>
      </c>
      <c r="J31" s="33">
        <f t="shared" si="7"/>
        <v>0</v>
      </c>
      <c r="K31" s="33">
        <f t="shared" si="7"/>
        <v>0</v>
      </c>
      <c r="L31" s="33">
        <f t="shared" si="7"/>
        <v>0</v>
      </c>
      <c r="M31" s="64">
        <f t="shared" si="7"/>
        <v>0</v>
      </c>
      <c r="N31" s="94"/>
    </row>
    <row r="32" spans="1:15" x14ac:dyDescent="0.2">
      <c r="A32" s="40"/>
      <c r="B32" s="40"/>
      <c r="C32" s="40"/>
      <c r="D32" s="40"/>
      <c r="E32" s="40"/>
      <c r="F32" s="40"/>
      <c r="G32" s="40"/>
      <c r="H32" s="110">
        <f>H31+I31+J31+K31</f>
        <v>0</v>
      </c>
      <c r="I32" s="111"/>
      <c r="J32" s="111"/>
      <c r="K32" s="112"/>
      <c r="L32" s="41"/>
      <c r="M32" s="42" t="s">
        <v>33</v>
      </c>
      <c r="N32" s="94"/>
    </row>
    <row r="33" spans="1:14" ht="15" x14ac:dyDescent="0.2">
      <c r="A33" s="6" t="s">
        <v>44</v>
      </c>
      <c r="B33" s="40"/>
      <c r="C33" s="40"/>
      <c r="D33" s="40"/>
      <c r="E33" s="40"/>
      <c r="F33" s="40"/>
      <c r="G33" s="40"/>
      <c r="H33" s="40"/>
      <c r="I33" s="40"/>
      <c r="J33" s="40"/>
      <c r="M33" s="42"/>
      <c r="N33" s="94"/>
    </row>
    <row r="34" spans="1:1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3"/>
      <c r="K34" s="44" t="s">
        <v>51</v>
      </c>
      <c r="L34" s="44"/>
      <c r="M34" s="45">
        <f>M31-K37</f>
        <v>0</v>
      </c>
      <c r="N34" s="94"/>
    </row>
    <row r="35" spans="1:14" x14ac:dyDescent="0.2">
      <c r="A35" s="46"/>
      <c r="B35" s="47" t="s">
        <v>46</v>
      </c>
      <c r="C35" s="47"/>
      <c r="D35" s="47"/>
      <c r="E35" s="48"/>
      <c r="F35" s="22"/>
      <c r="G35" s="22"/>
      <c r="H35" s="22"/>
      <c r="I35" s="22"/>
      <c r="J35" s="22"/>
      <c r="K35" s="49" t="s">
        <v>52</v>
      </c>
      <c r="L35" s="50"/>
      <c r="N35" s="94"/>
    </row>
    <row r="36" spans="1:14" ht="12.75" x14ac:dyDescent="0.2">
      <c r="A36" s="100" t="s">
        <v>47</v>
      </c>
      <c r="B36" s="100"/>
      <c r="C36" s="12"/>
      <c r="D36" s="144"/>
      <c r="E36" s="144"/>
      <c r="F36" s="104" t="s">
        <v>48</v>
      </c>
      <c r="G36" s="105"/>
      <c r="H36" s="5" t="s">
        <v>50</v>
      </c>
      <c r="I36" s="108" t="s">
        <v>42</v>
      </c>
      <c r="J36" s="109"/>
      <c r="K36" s="104" t="s">
        <v>49</v>
      </c>
      <c r="L36" s="105"/>
      <c r="M36" s="60" t="s">
        <v>50</v>
      </c>
      <c r="N36" s="94"/>
    </row>
    <row r="37" spans="1:14" ht="15" x14ac:dyDescent="0.25">
      <c r="A37" s="141"/>
      <c r="B37" s="141"/>
      <c r="C37" s="84"/>
      <c r="D37" s="141"/>
      <c r="E37" s="141"/>
      <c r="F37" s="106">
        <f>A37+C37+D37</f>
        <v>0</v>
      </c>
      <c r="G37" s="107"/>
      <c r="H37" s="92" t="e">
        <f>F37/K37</f>
        <v>#DIV/0!</v>
      </c>
      <c r="I37" s="142"/>
      <c r="J37" s="143"/>
      <c r="K37" s="96">
        <f>F37+I37</f>
        <v>0</v>
      </c>
      <c r="L37" s="97"/>
      <c r="M37" s="65">
        <v>1</v>
      </c>
      <c r="N37" s="95"/>
    </row>
    <row r="38" spans="1:14" ht="12.75" x14ac:dyDescent="0.2">
      <c r="A38" s="4" t="s">
        <v>64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4" ht="12.7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1" spans="1:14" x14ac:dyDescent="0.2">
      <c r="A41" s="22"/>
    </row>
    <row r="45" spans="1:14" x14ac:dyDescent="0.2">
      <c r="H45" s="45"/>
      <c r="I45" s="45"/>
    </row>
  </sheetData>
  <sheetProtection algorithmName="SHA-512" hashValue="0T8LyasbFuBfiPj0fM+XuD4t7rjBAWwLX0tGF5e1/JR8EU49pntP4rbSM6ArhiXSvt1j4yJnKDv9Tah01JwAWA==" saltValue="FlXfyNAQF2OjdeQ7tiQubA==" spinCount="100000" sheet="1" objects="1" scenarios="1"/>
  <mergeCells count="37">
    <mergeCell ref="E12:G12"/>
    <mergeCell ref="E13:G13"/>
    <mergeCell ref="E14:G14"/>
    <mergeCell ref="E15:G15"/>
    <mergeCell ref="N1:N37"/>
    <mergeCell ref="E3:M3"/>
    <mergeCell ref="E5:G5"/>
    <mergeCell ref="E10:G10"/>
    <mergeCell ref="E11:G11"/>
    <mergeCell ref="H14:J14"/>
    <mergeCell ref="M17:M18"/>
    <mergeCell ref="H32:K32"/>
    <mergeCell ref="B6:C6"/>
    <mergeCell ref="E6:G6"/>
    <mergeCell ref="E7:G7"/>
    <mergeCell ref="E8:G8"/>
    <mergeCell ref="E9:G9"/>
    <mergeCell ref="A15:C15"/>
    <mergeCell ref="H15:J15"/>
    <mergeCell ref="H16:J16"/>
    <mergeCell ref="A17:A18"/>
    <mergeCell ref="B17:B18"/>
    <mergeCell ref="C17:C18"/>
    <mergeCell ref="D17:E17"/>
    <mergeCell ref="F17:F18"/>
    <mergeCell ref="G17:G18"/>
    <mergeCell ref="H17:L17"/>
    <mergeCell ref="A36:B36"/>
    <mergeCell ref="D36:E36"/>
    <mergeCell ref="F36:G36"/>
    <mergeCell ref="I36:J36"/>
    <mergeCell ref="K36:L36"/>
    <mergeCell ref="A37:B37"/>
    <mergeCell ref="D37:E37"/>
    <mergeCell ref="F37:G37"/>
    <mergeCell ref="I37:J37"/>
    <mergeCell ref="K37:L37"/>
  </mergeCells>
  <printOptions horizontalCentered="1"/>
  <pageMargins left="0.25" right="0.25" top="0.75" bottom="0.75" header="0.3" footer="0.3"/>
  <pageSetup paperSize="9" scale="87" orientation="landscape" r:id="rId1"/>
  <headerFooter alignWithMargins="0">
    <oddHeader>&amp;L&amp;"Arial,Fett Kursiv"&amp;12
&amp;C&amp;"Arial,Fett"&amp;14Personalausgaben- und Finazierungsplan&amp;RAnlage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1"/>
  <sheetViews>
    <sheetView zoomScale="95" zoomScaleNormal="95" workbookViewId="0">
      <selection activeCell="M5" sqref="M5"/>
    </sheetView>
  </sheetViews>
  <sheetFormatPr baseColWidth="10" defaultColWidth="11" defaultRowHeight="14.25" x14ac:dyDescent="0.2"/>
  <cols>
    <col min="1" max="1" width="11" style="17"/>
    <col min="2" max="2" width="9.25" style="17" customWidth="1"/>
    <col min="3" max="3" width="10.25" style="17" customWidth="1"/>
    <col min="4" max="4" width="10.375" style="17" customWidth="1"/>
    <col min="5" max="5" width="8.875" style="17" bestFit="1" customWidth="1"/>
    <col min="6" max="7" width="8.875" style="17" customWidth="1"/>
    <col min="8" max="8" width="8.625" style="17" customWidth="1"/>
    <col min="9" max="9" width="8.875" style="17" bestFit="1" customWidth="1"/>
    <col min="10" max="12" width="8.625" style="17" customWidth="1"/>
    <col min="13" max="13" width="11" style="17"/>
    <col min="14" max="14" width="11" style="22"/>
    <col min="15" max="15" width="11.125" style="22" bestFit="1" customWidth="1"/>
    <col min="16" max="16384" width="11" style="22"/>
  </cols>
  <sheetData>
    <row r="1" spans="1:14" ht="15.75" customHeight="1" x14ac:dyDescent="0.2">
      <c r="A1" s="15" t="s">
        <v>53</v>
      </c>
      <c r="B1" s="16"/>
      <c r="N1" s="93" t="s">
        <v>43</v>
      </c>
    </row>
    <row r="2" spans="1:14" x14ac:dyDescent="0.2">
      <c r="I2" s="2"/>
      <c r="J2" s="2"/>
      <c r="K2" s="2"/>
      <c r="L2" s="2"/>
      <c r="M2" s="2"/>
      <c r="N2" s="94"/>
    </row>
    <row r="3" spans="1:14" x14ac:dyDescent="0.2">
      <c r="A3" s="17" t="s">
        <v>28</v>
      </c>
      <c r="B3" s="2"/>
      <c r="C3" s="2"/>
      <c r="D3" s="2"/>
      <c r="E3" s="166"/>
      <c r="F3" s="167"/>
      <c r="G3" s="167"/>
      <c r="H3" s="167"/>
      <c r="I3" s="167"/>
      <c r="J3" s="167"/>
      <c r="K3" s="167"/>
      <c r="L3" s="167"/>
      <c r="M3" s="167"/>
      <c r="N3" s="94"/>
    </row>
    <row r="4" spans="1:14" x14ac:dyDescent="0.2">
      <c r="B4" s="2"/>
      <c r="C4" s="2"/>
      <c r="D4" s="2"/>
      <c r="E4" s="19"/>
      <c r="F4" s="19"/>
      <c r="G4" s="19"/>
      <c r="H4" s="19"/>
      <c r="I4" s="19"/>
      <c r="J4" s="19"/>
      <c r="K4" s="19"/>
      <c r="L4" s="19"/>
      <c r="M4" s="19"/>
      <c r="N4" s="94"/>
    </row>
    <row r="5" spans="1:14" ht="15" x14ac:dyDescent="0.25">
      <c r="A5" s="17" t="s">
        <v>0</v>
      </c>
      <c r="E5" s="168"/>
      <c r="F5" s="169"/>
      <c r="G5" s="170"/>
      <c r="H5" s="19"/>
      <c r="I5" s="20" t="s">
        <v>65</v>
      </c>
      <c r="J5" s="19"/>
      <c r="K5" s="19"/>
      <c r="L5" s="21" t="s">
        <v>45</v>
      </c>
      <c r="M5" s="66"/>
      <c r="N5" s="94"/>
    </row>
    <row r="6" spans="1:14" x14ac:dyDescent="0.2">
      <c r="A6" s="17" t="s">
        <v>1</v>
      </c>
      <c r="B6" s="135"/>
      <c r="C6" s="135"/>
      <c r="E6" s="155"/>
      <c r="F6" s="149"/>
      <c r="G6" s="150"/>
      <c r="H6" s="19"/>
      <c r="I6" s="17" t="s">
        <v>22</v>
      </c>
      <c r="J6" s="22"/>
      <c r="K6" s="19"/>
      <c r="L6" s="19"/>
      <c r="M6" s="67"/>
      <c r="N6" s="94"/>
    </row>
    <row r="7" spans="1:14" x14ac:dyDescent="0.2">
      <c r="A7" s="17" t="s">
        <v>41</v>
      </c>
      <c r="B7" s="23"/>
      <c r="C7" s="23"/>
      <c r="E7" s="171"/>
      <c r="F7" s="169"/>
      <c r="G7" s="170"/>
      <c r="H7" s="19"/>
      <c r="I7" s="17" t="s">
        <v>23</v>
      </c>
      <c r="J7" s="22"/>
      <c r="K7" s="19"/>
      <c r="L7" s="19"/>
      <c r="M7" s="68"/>
      <c r="N7" s="94"/>
    </row>
    <row r="8" spans="1:14" x14ac:dyDescent="0.2">
      <c r="A8" s="17" t="s">
        <v>31</v>
      </c>
      <c r="E8" s="171"/>
      <c r="F8" s="169"/>
      <c r="G8" s="170"/>
      <c r="H8" s="19"/>
      <c r="I8" s="17" t="s">
        <v>26</v>
      </c>
      <c r="J8" s="22"/>
      <c r="K8" s="19"/>
      <c r="L8" s="19"/>
      <c r="M8" s="69"/>
      <c r="N8" s="94"/>
    </row>
    <row r="9" spans="1:14" x14ac:dyDescent="0.2">
      <c r="A9" s="17" t="s">
        <v>27</v>
      </c>
      <c r="C9" s="2"/>
      <c r="E9" s="155"/>
      <c r="F9" s="149"/>
      <c r="G9" s="150"/>
      <c r="H9" s="19"/>
      <c r="I9" s="17" t="s">
        <v>24</v>
      </c>
      <c r="J9" s="22"/>
      <c r="K9" s="19"/>
      <c r="L9" s="19"/>
      <c r="M9" s="69"/>
      <c r="N9" s="94"/>
    </row>
    <row r="10" spans="1:14" x14ac:dyDescent="0.2">
      <c r="A10" s="17" t="s">
        <v>2</v>
      </c>
      <c r="C10" s="24"/>
      <c r="E10" s="171"/>
      <c r="F10" s="169"/>
      <c r="G10" s="170"/>
      <c r="H10" s="19"/>
      <c r="I10" s="17" t="s">
        <v>30</v>
      </c>
      <c r="J10" s="22"/>
      <c r="K10" s="19"/>
      <c r="L10" s="19"/>
      <c r="M10" s="69"/>
      <c r="N10" s="94"/>
    </row>
    <row r="11" spans="1:14" x14ac:dyDescent="0.2">
      <c r="A11" s="17" t="s">
        <v>32</v>
      </c>
      <c r="C11" s="25"/>
      <c r="E11" s="171"/>
      <c r="F11" s="169"/>
      <c r="G11" s="170"/>
      <c r="H11" s="19"/>
      <c r="I11" s="22"/>
      <c r="J11" s="22"/>
      <c r="K11" s="19"/>
      <c r="L11" s="19"/>
      <c r="M11" s="22"/>
      <c r="N11" s="94"/>
    </row>
    <row r="12" spans="1:14" ht="15" x14ac:dyDescent="0.2">
      <c r="A12" s="1" t="s">
        <v>38</v>
      </c>
      <c r="B12" s="2"/>
      <c r="C12" s="2"/>
      <c r="D12" s="2"/>
      <c r="E12" s="7"/>
      <c r="F12" s="8"/>
      <c r="G12" s="9"/>
      <c r="H12" s="19"/>
      <c r="I12" s="19"/>
      <c r="J12" s="19"/>
      <c r="K12" s="19"/>
      <c r="L12" s="19"/>
      <c r="M12" s="26"/>
      <c r="N12" s="94"/>
    </row>
    <row r="13" spans="1:14" ht="15" x14ac:dyDescent="0.2">
      <c r="A13" s="3" t="s">
        <v>39</v>
      </c>
      <c r="B13" s="2"/>
      <c r="C13" s="2"/>
      <c r="D13" s="2"/>
      <c r="E13" s="7"/>
      <c r="F13" s="8"/>
      <c r="G13" s="9"/>
      <c r="H13" s="27"/>
      <c r="I13" s="28"/>
      <c r="J13" s="28"/>
      <c r="K13" s="28"/>
      <c r="L13" s="28"/>
      <c r="M13" s="29"/>
      <c r="N13" s="94"/>
    </row>
    <row r="14" spans="1:14" ht="15" x14ac:dyDescent="0.2">
      <c r="A14" s="1" t="s">
        <v>40</v>
      </c>
      <c r="B14" s="2"/>
      <c r="C14" s="2"/>
      <c r="D14" s="2"/>
      <c r="E14" s="7"/>
      <c r="F14" s="8"/>
      <c r="G14" s="9"/>
      <c r="H14" s="136"/>
      <c r="I14" s="136"/>
      <c r="J14" s="136"/>
      <c r="K14" s="2"/>
      <c r="L14" s="2"/>
      <c r="M14" s="2"/>
      <c r="N14" s="94"/>
    </row>
    <row r="15" spans="1:14" x14ac:dyDescent="0.2">
      <c r="A15" s="172"/>
      <c r="B15" s="119"/>
      <c r="C15" s="120"/>
      <c r="D15" s="2"/>
      <c r="E15" s="7"/>
      <c r="F15" s="8"/>
      <c r="G15" s="9"/>
      <c r="H15" s="136"/>
      <c r="I15" s="136"/>
      <c r="J15" s="136"/>
      <c r="K15" s="22"/>
      <c r="M15" s="22"/>
      <c r="N15" s="94"/>
    </row>
    <row r="16" spans="1:14" x14ac:dyDescent="0.2">
      <c r="A16" s="22"/>
      <c r="B16" s="22"/>
      <c r="C16" s="22"/>
      <c r="D16" s="22"/>
      <c r="E16" s="22"/>
      <c r="F16" s="22"/>
      <c r="G16" s="22"/>
      <c r="H16" s="137"/>
      <c r="I16" s="137"/>
      <c r="J16" s="137"/>
      <c r="K16" s="22"/>
      <c r="M16" s="22"/>
      <c r="N16" s="94"/>
    </row>
    <row r="17" spans="1:15" ht="19.5" customHeight="1" x14ac:dyDescent="0.2">
      <c r="A17" s="121" t="s">
        <v>3</v>
      </c>
      <c r="B17" s="129" t="s">
        <v>25</v>
      </c>
      <c r="C17" s="131" t="s">
        <v>55</v>
      </c>
      <c r="D17" s="133" t="s">
        <v>35</v>
      </c>
      <c r="E17" s="134"/>
      <c r="F17" s="127" t="s">
        <v>37</v>
      </c>
      <c r="G17" s="127" t="s">
        <v>36</v>
      </c>
      <c r="H17" s="123" t="s">
        <v>4</v>
      </c>
      <c r="I17" s="125"/>
      <c r="J17" s="125"/>
      <c r="K17" s="125"/>
      <c r="L17" s="126"/>
      <c r="M17" s="123" t="s">
        <v>9</v>
      </c>
      <c r="N17" s="94"/>
    </row>
    <row r="18" spans="1:15" ht="39.75" customHeight="1" thickBot="1" x14ac:dyDescent="0.25">
      <c r="A18" s="122"/>
      <c r="B18" s="130"/>
      <c r="C18" s="132"/>
      <c r="D18" s="30" t="s">
        <v>34</v>
      </c>
      <c r="E18" s="31" t="s">
        <v>54</v>
      </c>
      <c r="F18" s="128"/>
      <c r="G18" s="128"/>
      <c r="H18" s="32" t="s">
        <v>5</v>
      </c>
      <c r="I18" s="32" t="s">
        <v>6</v>
      </c>
      <c r="J18" s="32" t="s">
        <v>7</v>
      </c>
      <c r="K18" s="32" t="s">
        <v>8</v>
      </c>
      <c r="L18" s="32" t="s">
        <v>29</v>
      </c>
      <c r="M18" s="124"/>
      <c r="N18" s="94"/>
    </row>
    <row r="19" spans="1:15" ht="15" customHeight="1" x14ac:dyDescent="0.2">
      <c r="A19" s="33" t="s">
        <v>10</v>
      </c>
      <c r="B19" s="56"/>
      <c r="C19" s="56"/>
      <c r="D19" s="56"/>
      <c r="E19" s="56"/>
      <c r="F19" s="56"/>
      <c r="G19" s="56"/>
      <c r="H19" s="85"/>
      <c r="I19" s="85"/>
      <c r="J19" s="85"/>
      <c r="K19" s="85"/>
      <c r="L19" s="85"/>
      <c r="M19" s="86"/>
      <c r="N19" s="94"/>
    </row>
    <row r="20" spans="1:15" x14ac:dyDescent="0.2">
      <c r="A20" s="36" t="s">
        <v>11</v>
      </c>
      <c r="B20" s="56"/>
      <c r="C20" s="57"/>
      <c r="D20" s="57"/>
      <c r="E20" s="57"/>
      <c r="F20" s="57"/>
      <c r="G20" s="56"/>
      <c r="H20" s="85"/>
      <c r="I20" s="85"/>
      <c r="J20" s="85"/>
      <c r="K20" s="85"/>
      <c r="L20" s="85"/>
      <c r="M20" s="86"/>
      <c r="N20" s="94"/>
    </row>
    <row r="21" spans="1:15" x14ac:dyDescent="0.2">
      <c r="A21" s="36" t="s">
        <v>12</v>
      </c>
      <c r="B21" s="56"/>
      <c r="C21" s="57"/>
      <c r="D21" s="57"/>
      <c r="E21" s="57"/>
      <c r="F21" s="57"/>
      <c r="G21" s="56"/>
      <c r="H21" s="85"/>
      <c r="I21" s="85"/>
      <c r="J21" s="85"/>
      <c r="K21" s="85"/>
      <c r="L21" s="85"/>
      <c r="M21" s="86"/>
      <c r="N21" s="94"/>
    </row>
    <row r="22" spans="1:15" x14ac:dyDescent="0.2">
      <c r="A22" s="36" t="s">
        <v>13</v>
      </c>
      <c r="B22" s="56"/>
      <c r="C22" s="57"/>
      <c r="D22" s="57"/>
      <c r="E22" s="57"/>
      <c r="F22" s="57"/>
      <c r="G22" s="56"/>
      <c r="H22" s="85"/>
      <c r="I22" s="85"/>
      <c r="J22" s="85"/>
      <c r="K22" s="85"/>
      <c r="L22" s="85"/>
      <c r="M22" s="86"/>
      <c r="N22" s="94"/>
    </row>
    <row r="23" spans="1:15" x14ac:dyDescent="0.2">
      <c r="A23" s="36" t="s">
        <v>14</v>
      </c>
      <c r="B23" s="56"/>
      <c r="C23" s="57"/>
      <c r="D23" s="57"/>
      <c r="E23" s="57"/>
      <c r="F23" s="57"/>
      <c r="G23" s="56"/>
      <c r="H23" s="85"/>
      <c r="I23" s="85"/>
      <c r="J23" s="85"/>
      <c r="K23" s="85"/>
      <c r="L23" s="85"/>
      <c r="M23" s="86"/>
      <c r="N23" s="94"/>
    </row>
    <row r="24" spans="1:15" x14ac:dyDescent="0.2">
      <c r="A24" s="36" t="s">
        <v>15</v>
      </c>
      <c r="B24" s="56"/>
      <c r="C24" s="57"/>
      <c r="D24" s="57"/>
      <c r="E24" s="57"/>
      <c r="F24" s="57"/>
      <c r="G24" s="56"/>
      <c r="H24" s="85"/>
      <c r="I24" s="85"/>
      <c r="J24" s="85"/>
      <c r="K24" s="85"/>
      <c r="L24" s="85"/>
      <c r="M24" s="86"/>
      <c r="N24" s="94"/>
      <c r="O24" s="52"/>
    </row>
    <row r="25" spans="1:15" x14ac:dyDescent="0.2">
      <c r="A25" s="36" t="s">
        <v>16</v>
      </c>
      <c r="B25" s="56"/>
      <c r="C25" s="57"/>
      <c r="D25" s="57"/>
      <c r="E25" s="57"/>
      <c r="F25" s="57"/>
      <c r="G25" s="56"/>
      <c r="H25" s="85"/>
      <c r="I25" s="85"/>
      <c r="J25" s="85"/>
      <c r="K25" s="85"/>
      <c r="L25" s="85"/>
      <c r="M25" s="86"/>
      <c r="N25" s="94"/>
    </row>
    <row r="26" spans="1:15" x14ac:dyDescent="0.2">
      <c r="A26" s="36" t="s">
        <v>17</v>
      </c>
      <c r="B26" s="56"/>
      <c r="C26" s="57"/>
      <c r="D26" s="57"/>
      <c r="E26" s="57"/>
      <c r="F26" s="57"/>
      <c r="G26" s="56"/>
      <c r="H26" s="85"/>
      <c r="I26" s="85"/>
      <c r="J26" s="85"/>
      <c r="K26" s="85"/>
      <c r="L26" s="85"/>
      <c r="M26" s="86"/>
      <c r="N26" s="94"/>
    </row>
    <row r="27" spans="1:15" x14ac:dyDescent="0.2">
      <c r="A27" s="36" t="s">
        <v>18</v>
      </c>
      <c r="B27" s="56"/>
      <c r="C27" s="57"/>
      <c r="D27" s="57"/>
      <c r="E27" s="57"/>
      <c r="F27" s="57"/>
      <c r="G27" s="56"/>
      <c r="H27" s="85"/>
      <c r="I27" s="85"/>
      <c r="J27" s="85"/>
      <c r="K27" s="85"/>
      <c r="L27" s="85"/>
      <c r="M27" s="86"/>
      <c r="N27" s="94"/>
    </row>
    <row r="28" spans="1:15" x14ac:dyDescent="0.2">
      <c r="A28" s="36" t="s">
        <v>19</v>
      </c>
      <c r="B28" s="56"/>
      <c r="C28" s="57"/>
      <c r="D28" s="57"/>
      <c r="E28" s="57"/>
      <c r="F28" s="57"/>
      <c r="G28" s="56"/>
      <c r="H28" s="85"/>
      <c r="I28" s="85"/>
      <c r="J28" s="85"/>
      <c r="K28" s="85"/>
      <c r="L28" s="85"/>
      <c r="M28" s="86"/>
      <c r="N28" s="94"/>
    </row>
    <row r="29" spans="1:15" x14ac:dyDescent="0.2">
      <c r="A29" s="36" t="s">
        <v>20</v>
      </c>
      <c r="B29" s="56"/>
      <c r="C29" s="57"/>
      <c r="D29" s="57"/>
      <c r="E29" s="57"/>
      <c r="F29" s="57"/>
      <c r="G29" s="56"/>
      <c r="H29" s="85"/>
      <c r="I29" s="85"/>
      <c r="J29" s="85"/>
      <c r="K29" s="85"/>
      <c r="L29" s="85"/>
      <c r="M29" s="86"/>
      <c r="N29" s="94"/>
    </row>
    <row r="30" spans="1:15" ht="15" thickBot="1" x14ac:dyDescent="0.25">
      <c r="A30" s="37" t="s">
        <v>21</v>
      </c>
      <c r="B30" s="13"/>
      <c r="C30" s="13"/>
      <c r="D30" s="13"/>
      <c r="E30" s="13"/>
      <c r="F30" s="13"/>
      <c r="G30" s="13"/>
      <c r="H30" s="87"/>
      <c r="I30" s="87"/>
      <c r="J30" s="87"/>
      <c r="K30" s="87"/>
      <c r="L30" s="87"/>
      <c r="M30" s="88"/>
      <c r="N30" s="94"/>
    </row>
    <row r="31" spans="1:15" ht="15" x14ac:dyDescent="0.25">
      <c r="A31" s="40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89"/>
      <c r="N31" s="94"/>
    </row>
    <row r="32" spans="1:15" x14ac:dyDescent="0.2">
      <c r="A32" s="40"/>
      <c r="B32" s="40"/>
      <c r="C32" s="40"/>
      <c r="D32" s="40"/>
      <c r="E32" s="40"/>
      <c r="F32" s="40"/>
      <c r="G32" s="40"/>
      <c r="H32" s="163"/>
      <c r="I32" s="164"/>
      <c r="J32" s="164"/>
      <c r="K32" s="165"/>
      <c r="L32" s="41"/>
      <c r="M32" s="42" t="s">
        <v>33</v>
      </c>
      <c r="N32" s="94"/>
    </row>
    <row r="33" spans="1:14" ht="15" x14ac:dyDescent="0.2">
      <c r="A33" s="6" t="s">
        <v>44</v>
      </c>
      <c r="B33" s="40"/>
      <c r="C33" s="40"/>
      <c r="D33" s="40"/>
      <c r="E33" s="40"/>
      <c r="F33" s="40"/>
      <c r="G33" s="40"/>
      <c r="H33" s="40"/>
      <c r="I33" s="40"/>
      <c r="J33" s="40"/>
      <c r="M33" s="42"/>
      <c r="N33" s="94"/>
    </row>
    <row r="34" spans="1:1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3"/>
      <c r="K34" s="44"/>
      <c r="L34" s="44"/>
      <c r="M34" s="45"/>
      <c r="N34" s="94"/>
    </row>
    <row r="35" spans="1:14" x14ac:dyDescent="0.2">
      <c r="A35" s="46"/>
      <c r="B35" s="47" t="s">
        <v>46</v>
      </c>
      <c r="C35" s="47"/>
      <c r="D35" s="47"/>
      <c r="E35" s="48"/>
      <c r="F35" s="22"/>
      <c r="G35" s="22"/>
      <c r="H35" s="22"/>
      <c r="I35" s="22"/>
      <c r="J35" s="22"/>
      <c r="K35" s="49"/>
      <c r="L35" s="50"/>
      <c r="N35" s="94"/>
    </row>
    <row r="36" spans="1:14" ht="12.75" x14ac:dyDescent="0.2">
      <c r="A36" s="100" t="s">
        <v>47</v>
      </c>
      <c r="B36" s="100"/>
      <c r="C36" s="58"/>
      <c r="D36" s="101"/>
      <c r="E36" s="101"/>
      <c r="F36" s="104" t="s">
        <v>48</v>
      </c>
      <c r="G36" s="105"/>
      <c r="H36" s="5" t="s">
        <v>50</v>
      </c>
      <c r="I36" s="108" t="s">
        <v>42</v>
      </c>
      <c r="J36" s="109"/>
      <c r="K36" s="104" t="s">
        <v>49</v>
      </c>
      <c r="L36" s="105"/>
      <c r="M36" s="60" t="s">
        <v>50</v>
      </c>
      <c r="N36" s="94"/>
    </row>
    <row r="37" spans="1:14" ht="15" x14ac:dyDescent="0.25">
      <c r="A37" s="103"/>
      <c r="B37" s="103"/>
      <c r="C37" s="59"/>
      <c r="D37" s="103"/>
      <c r="E37" s="103"/>
      <c r="F37" s="159"/>
      <c r="G37" s="160"/>
      <c r="H37" s="90"/>
      <c r="I37" s="98"/>
      <c r="J37" s="99"/>
      <c r="K37" s="161"/>
      <c r="L37" s="162"/>
      <c r="M37" s="65">
        <v>1</v>
      </c>
      <c r="N37" s="95"/>
    </row>
    <row r="38" spans="1:14" ht="12.75" x14ac:dyDescent="0.2">
      <c r="A38" s="4" t="s">
        <v>64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4" ht="12.7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1" spans="1:14" x14ac:dyDescent="0.2">
      <c r="A41" s="22"/>
    </row>
  </sheetData>
  <sheetProtection password="C550" sheet="1" objects="1" scenarios="1"/>
  <mergeCells count="33">
    <mergeCell ref="N1:N37"/>
    <mergeCell ref="E3:M3"/>
    <mergeCell ref="E5:G5"/>
    <mergeCell ref="B6:C6"/>
    <mergeCell ref="E6:G6"/>
    <mergeCell ref="E7:G7"/>
    <mergeCell ref="E8:G8"/>
    <mergeCell ref="E9:G9"/>
    <mergeCell ref="E10:G10"/>
    <mergeCell ref="E11:G11"/>
    <mergeCell ref="H14:J14"/>
    <mergeCell ref="A15:C15"/>
    <mergeCell ref="H15:J15"/>
    <mergeCell ref="H16:J16"/>
    <mergeCell ref="A17:A18"/>
    <mergeCell ref="B17:B18"/>
    <mergeCell ref="M17:M18"/>
    <mergeCell ref="H32:K32"/>
    <mergeCell ref="A36:B36"/>
    <mergeCell ref="D36:E36"/>
    <mergeCell ref="F36:G36"/>
    <mergeCell ref="I36:J36"/>
    <mergeCell ref="K36:L36"/>
    <mergeCell ref="C17:C18"/>
    <mergeCell ref="D17:E17"/>
    <mergeCell ref="F17:F18"/>
    <mergeCell ref="G17:G18"/>
    <mergeCell ref="H17:L17"/>
    <mergeCell ref="A37:B37"/>
    <mergeCell ref="D37:E37"/>
    <mergeCell ref="F37:G37"/>
    <mergeCell ref="I37:J37"/>
    <mergeCell ref="K37:L37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&amp;L&amp;"Arial,Fett Kursiv"&amp;12
&amp;C&amp;"Arial,Fett"&amp;14Personalausgaben- und Finazierungsplan&amp;RAnlage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Muster</vt:lpstr>
      <vt:lpstr>Auto-Berechnung</vt:lpstr>
      <vt:lpstr>manuell</vt:lpstr>
      <vt:lpstr>'Auto-Berechnung'!Druckbereich</vt:lpstr>
      <vt:lpstr>manuell!Druckbereich</vt:lpstr>
      <vt:lpstr>Muster!Druckbereich</vt:lpstr>
    </vt:vector>
  </TitlesOfParts>
  <Company>Ref. 102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klahrem</dc:creator>
  <cp:lastModifiedBy>Armin Bendler</cp:lastModifiedBy>
  <cp:lastPrinted>2015-11-17T16:07:32Z</cp:lastPrinted>
  <dcterms:created xsi:type="dcterms:W3CDTF">2008-11-05T09:15:07Z</dcterms:created>
  <dcterms:modified xsi:type="dcterms:W3CDTF">2020-08-13T11:01:54Z</dcterms:modified>
</cp:coreProperties>
</file>